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/>
  <mc:AlternateContent xmlns:mc="http://schemas.openxmlformats.org/markup-compatibility/2006">
    <mc:Choice Requires="x15">
      <x15ac:absPath xmlns:x15ac="http://schemas.microsoft.com/office/spreadsheetml/2010/11/ac" url="https://crediminas.sharepoint.com/sites/3122-BancodeDadosInteligncia/Documentos Compartilhados/Inteligência Competitiva/98 - Site laudos agro/"/>
    </mc:Choice>
  </mc:AlternateContent>
  <xr:revisionPtr revIDLastSave="59" documentId="8_{ABC1FBA7-0976-4C77-B21F-167139A6710F}" xr6:coauthVersionLast="47" xr6:coauthVersionMax="47" xr10:uidLastSave="{B73D6EEF-5574-4DA9-B3C7-BB157FF11F92}"/>
  <bookViews>
    <workbookView xWindow="16080" yWindow="-75" windowWidth="29040" windowHeight="15720" xr2:uid="{7266F3AF-3FD9-4FD1-8C92-29C9FD33574C}"/>
  </bookViews>
  <sheets>
    <sheet name="Planilha1" sheetId="1" r:id="rId1"/>
    <sheet name="Planilha2" sheetId="2" r:id="rId2"/>
  </sheets>
  <definedNames>
    <definedName name="_xlnm.Print_Area" localSheetId="0">Planilha1!$A$1:$J$94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37" i="1" l="1"/>
  <c r="C10" i="1"/>
  <c r="I84" i="1"/>
  <c r="E36" i="1" l="1"/>
  <c r="I36" i="1" s="1"/>
  <c r="J36" i="1" s="1"/>
  <c r="C16" i="1"/>
  <c r="C23" i="1"/>
  <c r="C22" i="1"/>
  <c r="I48" i="1"/>
  <c r="J48" i="1" s="1"/>
  <c r="J49" i="1" s="1"/>
  <c r="E64" i="1"/>
  <c r="F48" i="1"/>
  <c r="E42" i="1"/>
  <c r="E41" i="1"/>
  <c r="E35" i="1"/>
  <c r="E43" i="1" l="1"/>
  <c r="I43" i="1" s="1"/>
  <c r="J43" i="1" s="1"/>
  <c r="E44" i="1"/>
  <c r="I44" i="1" s="1"/>
  <c r="J44" i="1" s="1"/>
  <c r="I42" i="1"/>
  <c r="J42" i="1" s="1"/>
  <c r="I41" i="1"/>
  <c r="J41" i="1" s="1"/>
  <c r="I35" i="1"/>
  <c r="J35" i="1" s="1"/>
  <c r="C9" i="1"/>
  <c r="C15" i="1" s="1"/>
  <c r="J51" i="1" l="1"/>
</calcChain>
</file>

<file path=xl/sharedStrings.xml><?xml version="1.0" encoding="utf-8"?>
<sst xmlns="http://schemas.openxmlformats.org/spreadsheetml/2006/main" count="169" uniqueCount="108">
  <si>
    <t>LAUDO DE LEVANTAMENTO E ESTIMATIVA DE PRODUÇÃO</t>
  </si>
  <si>
    <t xml:space="preserve">NOME DO CLIENTE: </t>
  </si>
  <si>
    <t>CPF / CNPJ:</t>
  </si>
  <si>
    <t>PORTE DO PRODUTOR:</t>
  </si>
  <si>
    <t>PEQUENO PRODUTOR</t>
  </si>
  <si>
    <t>TELEFONE:</t>
  </si>
  <si>
    <t>RESPONSÁVEL TÉCNICO:</t>
  </si>
  <si>
    <t>GEOVANE ALVES DA SILVA ARAUJO</t>
  </si>
  <si>
    <t>CREA / CFTA:</t>
  </si>
  <si>
    <t>PROPRIEDADE (S) PRODUÇÃO AGRÍCOLA</t>
  </si>
  <si>
    <t>NOME DA PROPRIEDADE</t>
  </si>
  <si>
    <t xml:space="preserve">ENGENHO DE SERRA I </t>
  </si>
  <si>
    <t>ÁREA TOTAL ( HÁ )</t>
  </si>
  <si>
    <t>PROPRIETÁRIO</t>
  </si>
  <si>
    <t xml:space="preserve">CONDIÇÃO DE POSSE </t>
  </si>
  <si>
    <t>CPF</t>
  </si>
  <si>
    <t>CIDADE / ESTADO</t>
  </si>
  <si>
    <t>AREADO - MG</t>
  </si>
  <si>
    <t>MATRICULA</t>
  </si>
  <si>
    <t>ÁREA EM PRODUÇÃO</t>
  </si>
  <si>
    <t>NÍVEL TECNOLÓGICO</t>
  </si>
  <si>
    <t>MÉDIO</t>
  </si>
  <si>
    <t>CULTURA</t>
  </si>
  <si>
    <t>CAFÉ</t>
  </si>
  <si>
    <t>BAIXO</t>
  </si>
  <si>
    <t>MILHO</t>
  </si>
  <si>
    <t>PROPRIEDADE (S) PRODUÇÃO PECUÁRIA</t>
  </si>
  <si>
    <t>ÁREA UTILIZADA</t>
  </si>
  <si>
    <t>SISTEMA:</t>
  </si>
  <si>
    <t>EXTENSIVO</t>
  </si>
  <si>
    <t>FASE:</t>
  </si>
  <si>
    <t>RECRIA/ENGORDA</t>
  </si>
  <si>
    <t>PREÇO DO PRODUTO</t>
  </si>
  <si>
    <t>CULTURA  /  ATIVIDADE</t>
  </si>
  <si>
    <t xml:space="preserve">DATA </t>
  </si>
  <si>
    <t>FONTE</t>
  </si>
  <si>
    <t>MUNICÍPIO</t>
  </si>
  <si>
    <t>ESTADO</t>
  </si>
  <si>
    <t>PREÇO ATUAL</t>
  </si>
  <si>
    <t>CAFÉ ARÁBICA</t>
  </si>
  <si>
    <t>CONAB</t>
  </si>
  <si>
    <t xml:space="preserve">AREADO </t>
  </si>
  <si>
    <t>MG</t>
  </si>
  <si>
    <t xml:space="preserve">BOVINOCULTURA </t>
  </si>
  <si>
    <t>RENDA BRUTA - AGRÍCOLA</t>
  </si>
  <si>
    <t>ANO SAFRA</t>
  </si>
  <si>
    <t>AREA ( HA )</t>
  </si>
  <si>
    <t>PRODUTIVIDADE (HA)</t>
  </si>
  <si>
    <t xml:space="preserve">PRODUÇÃO </t>
  </si>
  <si>
    <t>SALDO</t>
  </si>
  <si>
    <t>2025 / 2026</t>
  </si>
  <si>
    <t>TOTAL RENDA AGRÍCOLA</t>
  </si>
  <si>
    <t>HISTÓRICO DE PRODUÇÃO</t>
  </si>
  <si>
    <t>CULTURA / ATIVIDADE</t>
  </si>
  <si>
    <t>PRODUTIVIDADE (HÁ)</t>
  </si>
  <si>
    <t>PRODUÇÃO</t>
  </si>
  <si>
    <t>2024 / 2025</t>
  </si>
  <si>
    <t>RENDA BRUTA - PECUÁRIA</t>
  </si>
  <si>
    <t>*</t>
  </si>
  <si>
    <t>ATIVIDADE</t>
  </si>
  <si>
    <t>UA / HÁ</t>
  </si>
  <si>
    <t>QUANTIDADE</t>
  </si>
  <si>
    <t>PESO / UA / @</t>
  </si>
  <si>
    <t>2025/2026</t>
  </si>
  <si>
    <t>BOVINOCULTURA DE CORTE</t>
  </si>
  <si>
    <t>TOTAL RENDA PECUÁRIA</t>
  </si>
  <si>
    <t>RENDA TOTAL AGRÍCOLA E PECUÁRIA</t>
  </si>
  <si>
    <t xml:space="preserve">PALINIALVES </t>
  </si>
  <si>
    <t>PA-SR/5</t>
  </si>
  <si>
    <t>AMARELO</t>
  </si>
  <si>
    <t>REBANHO EXISTENTES:</t>
  </si>
  <si>
    <t>FAIXA ETARIA:</t>
  </si>
  <si>
    <t>SEXO</t>
  </si>
  <si>
    <t>QUANTIDADE DE ANIMAIS</t>
  </si>
  <si>
    <t xml:space="preserve">De 0 até 12 meses </t>
  </si>
  <si>
    <t>Macho</t>
  </si>
  <si>
    <t>De 0 até 12 meses</t>
  </si>
  <si>
    <t>Fêmea</t>
  </si>
  <si>
    <t>De 13 até 24 meses</t>
  </si>
  <si>
    <t xml:space="preserve">De 25 até 36 meses </t>
  </si>
  <si>
    <t>Acima de 36 meses</t>
  </si>
  <si>
    <t>TOTAL:</t>
  </si>
  <si>
    <t>BENS</t>
  </si>
  <si>
    <t>RELAÇÃO DE BENS</t>
  </si>
  <si>
    <t>DESCRIÇÃO</t>
  </si>
  <si>
    <t>MARCA / MODELO</t>
  </si>
  <si>
    <t xml:space="preserve">ANO FABRICAÇÃO </t>
  </si>
  <si>
    <t>COR PREDOMINANTE</t>
  </si>
  <si>
    <t>VALOR DE MERCADO</t>
  </si>
  <si>
    <t>TRATOR - SOLIS 26 4WD</t>
  </si>
  <si>
    <t>SOLIS26/GTRA4WD</t>
  </si>
  <si>
    <t>VERMELHO</t>
  </si>
  <si>
    <t>ADUBADEIRA</t>
  </si>
  <si>
    <t>M535B/MINAMI</t>
  </si>
  <si>
    <t>LARANJA</t>
  </si>
  <si>
    <t>PULVERIZADOR</t>
  </si>
  <si>
    <t>KUHN/ AF600</t>
  </si>
  <si>
    <t>CINZA/LARANJA</t>
  </si>
  <si>
    <t xml:space="preserve">ROCHADEIRA </t>
  </si>
  <si>
    <t>AT8160</t>
  </si>
  <si>
    <t>VERMELHA</t>
  </si>
  <si>
    <t>VALOR TOTAL</t>
  </si>
  <si>
    <t>Nome do individuo</t>
  </si>
  <si>
    <t>Inserir linha</t>
  </si>
  <si>
    <t>Inserir bloco de linhas</t>
  </si>
  <si>
    <t>Inserir linhas</t>
  </si>
  <si>
    <t>(35) 912341234</t>
  </si>
  <si>
    <t>125208/D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</si>
</sst>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R$&quot;\ * #,##0.00_-;\-&quot;R$&quot;\ * #,##0.00_-;_-&quot;R$&quot;\ * &quot;-&quot;??_-;_-@_-"/>
    <numFmt numFmtId="43" formatCode="_-* #,##0.00_-;\-* #,##0.00_-;_-* &quot;-&quot;??_-;_-@_-"/>
  </numFmts>
  <fonts count="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b/>
      <sz val="12"/>
      <color theme="1"/>
      <name val="Arial"/>
      <family val="2"/>
    </font>
    <font>
      <sz val="8"/>
      <color theme="1"/>
      <name val="Aptos Narrow"/>
      <family val="2"/>
      <scheme val="minor"/>
    </font>
    <font>
      <sz val="11"/>
      <color theme="1"/>
      <name val="Arial"/>
      <family val="2"/>
    </font>
    <font>
      <b/>
      <sz val="14"/>
      <color theme="1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A3D08C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111">
    <xf numFmtId="0" fontId="0" fillId="0" borderId="0" xfId="0"/>
    <xf numFmtId="44" fontId="2" fillId="0" borderId="1" xfId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44" fontId="2" fillId="0" borderId="1" xfId="0" applyNumberFormat="1" applyFont="1" applyBorder="1" applyAlignment="1">
      <alignment horizontal="center" vertical="center"/>
    </xf>
    <xf numFmtId="1" fontId="3" fillId="0" borderId="1" xfId="0" applyNumberFormat="1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44" fontId="2" fillId="4" borderId="1" xfId="1" applyFont="1" applyFill="1" applyBorder="1" applyAlignment="1">
      <alignment horizontal="center" vertical="center"/>
    </xf>
    <xf numFmtId="0" fontId="5" fillId="0" borderId="0" xfId="0" applyFont="1"/>
    <xf numFmtId="0" fontId="3" fillId="0" borderId="0" xfId="0" applyFont="1" applyAlignment="1">
      <alignment horizontal="right" vertical="center"/>
    </xf>
    <xf numFmtId="0" fontId="2" fillId="4" borderId="8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44" fontId="3" fillId="8" borderId="1" xfId="1" applyFont="1" applyFill="1" applyBorder="1" applyAlignment="1">
      <alignment horizontal="center" vertical="center"/>
    </xf>
    <xf numFmtId="0" fontId="3" fillId="8" borderId="1" xfId="0" applyFont="1" applyFill="1" applyBorder="1" applyAlignment="1">
      <alignment horizontal="center" vertical="center"/>
    </xf>
    <xf numFmtId="44" fontId="2" fillId="2" borderId="10" xfId="0" applyNumberFormat="1" applyFont="1" applyFill="1" applyBorder="1" applyAlignment="1">
      <alignment horizontal="center" vertical="center"/>
    </xf>
    <xf numFmtId="44" fontId="2" fillId="2" borderId="1" xfId="1" applyFont="1" applyFill="1" applyBorder="1" applyAlignment="1">
      <alignment horizontal="center" vertical="center"/>
    </xf>
    <xf numFmtId="14" fontId="3" fillId="2" borderId="9" xfId="0" applyNumberFormat="1" applyFont="1" applyFill="1" applyBorder="1" applyAlignment="1">
      <alignment horizontal="center" vertical="center"/>
    </xf>
    <xf numFmtId="44" fontId="2" fillId="2" borderId="9" xfId="0" applyNumberFormat="1" applyFont="1" applyFill="1" applyBorder="1" applyAlignment="1">
      <alignment horizontal="center" vertical="center"/>
    </xf>
    <xf numFmtId="0" fontId="4" fillId="2" borderId="8" xfId="0" applyFont="1" applyFill="1" applyBorder="1" applyAlignment="1">
      <alignment vertical="center"/>
    </xf>
    <xf numFmtId="0" fontId="4" fillId="2" borderId="9" xfId="0" applyFont="1" applyFill="1" applyBorder="1" applyAlignment="1">
      <alignment vertical="center"/>
    </xf>
    <xf numFmtId="44" fontId="4" fillId="2" borderId="1" xfId="0" applyNumberFormat="1" applyFont="1" applyFill="1" applyBorder="1" applyAlignment="1">
      <alignment vertical="center"/>
    </xf>
    <xf numFmtId="0" fontId="2" fillId="2" borderId="8" xfId="0" applyFont="1" applyFill="1" applyBorder="1" applyAlignment="1">
      <alignment horizontal="center" vertical="center"/>
    </xf>
    <xf numFmtId="2" fontId="3" fillId="2" borderId="9" xfId="0" applyNumberFormat="1" applyFont="1" applyFill="1" applyBorder="1" applyAlignment="1">
      <alignment horizontal="center" vertical="center"/>
    </xf>
    <xf numFmtId="3" fontId="3" fillId="2" borderId="9" xfId="0" applyNumberFormat="1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1" fontId="3" fillId="2" borderId="1" xfId="0" applyNumberFormat="1" applyFont="1" applyFill="1" applyBorder="1" applyAlignment="1">
      <alignment horizontal="center" vertical="center"/>
    </xf>
    <xf numFmtId="2" fontId="2" fillId="4" borderId="1" xfId="0" applyNumberFormat="1" applyFont="1" applyFill="1" applyBorder="1" applyAlignment="1">
      <alignment horizontal="center" vertical="center"/>
    </xf>
    <xf numFmtId="44" fontId="4" fillId="4" borderId="1" xfId="1" applyFont="1" applyFill="1" applyBorder="1" applyAlignment="1">
      <alignment horizontal="center" vertical="center"/>
    </xf>
    <xf numFmtId="0" fontId="2" fillId="0" borderId="2" xfId="2" applyNumberFormat="1" applyFont="1" applyBorder="1" applyAlignment="1">
      <alignment horizontal="center" vertical="center"/>
    </xf>
    <xf numFmtId="0" fontId="2" fillId="0" borderId="0" xfId="2" applyNumberFormat="1" applyFont="1" applyBorder="1" applyAlignment="1">
      <alignment horizontal="center" vertical="center"/>
    </xf>
    <xf numFmtId="0" fontId="7" fillId="0" borderId="0" xfId="2" applyNumberFormat="1" applyFont="1" applyBorder="1" applyAlignment="1">
      <alignment horizontal="center" vertical="center"/>
    </xf>
    <xf numFmtId="0" fontId="2" fillId="0" borderId="3" xfId="2" applyNumberFormat="1" applyFont="1" applyBorder="1" applyAlignment="1">
      <alignment horizontal="center" vertical="center"/>
    </xf>
    <xf numFmtId="0" fontId="4" fillId="4" borderId="8" xfId="0" applyFont="1" applyFill="1" applyBorder="1" applyAlignment="1">
      <alignment horizontal="center" vertical="center"/>
    </xf>
    <xf numFmtId="0" fontId="4" fillId="4" borderId="10" xfId="0" applyFont="1" applyFill="1" applyBorder="1" applyAlignment="1">
      <alignment horizontal="center" vertical="center"/>
    </xf>
    <xf numFmtId="0" fontId="2" fillId="0" borderId="8" xfId="2" applyNumberFormat="1" applyFont="1" applyBorder="1" applyAlignment="1">
      <alignment horizontal="center" vertical="center"/>
    </xf>
    <xf numFmtId="0" fontId="2" fillId="0" borderId="9" xfId="2" applyNumberFormat="1" applyFont="1" applyBorder="1" applyAlignment="1">
      <alignment horizontal="center" vertical="center"/>
    </xf>
    <xf numFmtId="0" fontId="2" fillId="0" borderId="10" xfId="2" applyNumberFormat="1" applyFont="1" applyBorder="1" applyAlignment="1">
      <alignment horizontal="center" vertical="center"/>
    </xf>
    <xf numFmtId="44" fontId="2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2" fontId="3" fillId="0" borderId="1" xfId="0" applyNumberFormat="1" applyFont="1" applyBorder="1" applyAlignment="1">
      <alignment horizontal="center" vertical="center"/>
    </xf>
    <xf numFmtId="0" fontId="2" fillId="0" borderId="1" xfId="2" applyNumberFormat="1" applyFont="1" applyBorder="1" applyAlignment="1">
      <alignment horizontal="center" vertical="center"/>
    </xf>
    <xf numFmtId="0" fontId="4" fillId="5" borderId="8" xfId="0" applyFont="1" applyFill="1" applyBorder="1" applyAlignment="1">
      <alignment horizontal="center" vertical="center"/>
    </xf>
    <xf numFmtId="0" fontId="4" fillId="5" borderId="9" xfId="0" applyFont="1" applyFill="1" applyBorder="1" applyAlignment="1">
      <alignment horizontal="center" vertical="center"/>
    </xf>
    <xf numFmtId="0" fontId="4" fillId="5" borderId="10" xfId="0" applyFont="1" applyFill="1" applyBorder="1" applyAlignment="1">
      <alignment horizontal="center" vertical="center"/>
    </xf>
    <xf numFmtId="44" fontId="2" fillId="4" borderId="1" xfId="0" applyNumberFormat="1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3" fontId="3" fillId="2" borderId="1" xfId="0" applyNumberFormat="1" applyFont="1" applyFill="1" applyBorder="1" applyAlignment="1">
      <alignment horizontal="center" vertical="center"/>
    </xf>
    <xf numFmtId="2" fontId="3" fillId="2" borderId="8" xfId="0" applyNumberFormat="1" applyFont="1" applyFill="1" applyBorder="1" applyAlignment="1">
      <alignment horizontal="center" vertical="center"/>
    </xf>
    <xf numFmtId="2" fontId="3" fillId="2" borderId="10" xfId="0" applyNumberFormat="1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/>
    </xf>
    <xf numFmtId="14" fontId="3" fillId="2" borderId="8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44" fontId="2" fillId="2" borderId="8" xfId="0" applyNumberFormat="1" applyFont="1" applyFill="1" applyBorder="1" applyAlignment="1">
      <alignment horizontal="center" vertical="center"/>
    </xf>
    <xf numFmtId="44" fontId="2" fillId="2" borderId="10" xfId="0" applyNumberFormat="1" applyFont="1" applyFill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/>
    </xf>
    <xf numFmtId="0" fontId="2" fillId="4" borderId="10" xfId="0" applyFont="1" applyFill="1" applyBorder="1" applyAlignment="1">
      <alignment horizontal="center" vertical="center"/>
    </xf>
    <xf numFmtId="3" fontId="3" fillId="2" borderId="8" xfId="0" applyNumberFormat="1" applyFont="1" applyFill="1" applyBorder="1" applyAlignment="1">
      <alignment horizontal="center" vertical="center"/>
    </xf>
    <xf numFmtId="3" fontId="3" fillId="2" borderId="9" xfId="0" applyNumberFormat="1" applyFont="1" applyFill="1" applyBorder="1" applyAlignment="1">
      <alignment horizontal="center" vertical="center"/>
    </xf>
    <xf numFmtId="3" fontId="3" fillId="2" borderId="10" xfId="0" applyNumberFormat="1" applyFont="1" applyFill="1" applyBorder="1" applyAlignment="1">
      <alignment horizontal="center" vertical="center"/>
    </xf>
    <xf numFmtId="2" fontId="3" fillId="2" borderId="1" xfId="0" applyNumberFormat="1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2" fontId="3" fillId="2" borderId="9" xfId="0" applyNumberFormat="1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10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2" fillId="2" borderId="1" xfId="1" applyNumberFormat="1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6" borderId="8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14" fontId="3" fillId="2" borderId="10" xfId="0" applyNumberFormat="1" applyFont="1" applyFill="1" applyBorder="1" applyAlignment="1">
      <alignment horizontal="center" vertical="center"/>
    </xf>
    <xf numFmtId="44" fontId="2" fillId="2" borderId="8" xfId="1" applyFont="1" applyFill="1" applyBorder="1" applyAlignment="1">
      <alignment horizontal="center" vertical="center"/>
    </xf>
    <xf numFmtId="44" fontId="2" fillId="2" borderId="10" xfId="1" applyFont="1" applyFill="1" applyBorder="1" applyAlignment="1">
      <alignment horizontal="center" vertical="center"/>
    </xf>
    <xf numFmtId="0" fontId="3" fillId="8" borderId="8" xfId="0" applyFont="1" applyFill="1" applyBorder="1" applyAlignment="1">
      <alignment horizontal="center" vertical="center"/>
    </xf>
    <xf numFmtId="0" fontId="3" fillId="8" borderId="10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left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7" borderId="1" xfId="2" applyNumberFormat="1" applyFont="1" applyFill="1" applyBorder="1" applyAlignment="1">
      <alignment horizontal="center" vertical="center"/>
    </xf>
    <xf numFmtId="0" fontId="2" fillId="0" borderId="1" xfId="2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3" fillId="0" borderId="3" xfId="0" applyFont="1" applyBorder="1" applyAlignment="1">
      <alignment horizontal="left" vertical="center"/>
    </xf>
    <xf numFmtId="0" fontId="6" fillId="0" borderId="2" xfId="0" applyFont="1" applyBorder="1" applyAlignment="1">
      <alignment horizontal="right" vertical="center" wrapText="1"/>
    </xf>
    <xf numFmtId="0" fontId="6" fillId="0" borderId="0" xfId="0" applyFont="1" applyAlignment="1">
      <alignment horizontal="right" vertical="center" wrapText="1"/>
    </xf>
    <xf numFmtId="14" fontId="6" fillId="0" borderId="0" xfId="0" applyNumberFormat="1" applyFont="1" applyAlignment="1">
      <alignment horizontal="left" vertical="center" wrapText="1"/>
    </xf>
    <xf numFmtId="0" fontId="2" fillId="0" borderId="11" xfId="2" applyNumberFormat="1" applyFont="1" applyBorder="1" applyAlignment="1">
      <alignment horizontal="center" vertical="center"/>
    </xf>
    <xf numFmtId="0" fontId="2" fillId="0" borderId="7" xfId="2" applyNumberFormat="1" applyFont="1" applyBorder="1" applyAlignment="1">
      <alignment horizontal="center" vertical="center"/>
    </xf>
    <xf numFmtId="0" fontId="2" fillId="0" borderId="12" xfId="2" applyNumberFormat="1" applyFont="1" applyBorder="1" applyAlignment="1">
      <alignment horizontal="center" vertical="center"/>
    </xf>
    <xf numFmtId="0" fontId="2" fillId="0" borderId="2" xfId="2" applyNumberFormat="1" applyFont="1" applyBorder="1" applyAlignment="1">
      <alignment horizontal="center" vertical="center"/>
    </xf>
    <xf numFmtId="0" fontId="2" fillId="0" borderId="0" xfId="2" applyNumberFormat="1" applyFont="1" applyBorder="1" applyAlignment="1">
      <alignment horizontal="center" vertical="center"/>
    </xf>
    <xf numFmtId="0" fontId="2" fillId="0" borderId="3" xfId="2" applyNumberFormat="1" applyFont="1" applyBorder="1" applyAlignment="1">
      <alignment horizontal="center" vertical="center"/>
    </xf>
    <xf numFmtId="0" fontId="7" fillId="0" borderId="1" xfId="2" applyNumberFormat="1" applyFont="1" applyBorder="1" applyAlignment="1">
      <alignment horizontal="center" vertical="center"/>
    </xf>
    <xf numFmtId="0" fontId="3" fillId="2" borderId="1" xfId="2" applyNumberFormat="1" applyFont="1" applyFill="1" applyBorder="1" applyAlignment="1">
      <alignment horizontal="center" vertical="center"/>
    </xf>
    <xf numFmtId="44" fontId="3" fillId="2" borderId="8" xfId="1" applyFont="1" applyFill="1" applyBorder="1" applyAlignment="1">
      <alignment horizontal="center" vertical="center"/>
    </xf>
    <xf numFmtId="44" fontId="3" fillId="2" borderId="10" xfId="1" applyFont="1" applyFill="1" applyBorder="1" applyAlignment="1">
      <alignment horizontal="center" vertical="center"/>
    </xf>
    <xf numFmtId="0" fontId="2" fillId="2" borderId="1" xfId="2" applyNumberFormat="1" applyFont="1" applyFill="1" applyBorder="1" applyAlignment="1">
      <alignment horizontal="center" vertical="center"/>
    </xf>
    <xf numFmtId="44" fontId="2" fillId="2" borderId="1" xfId="2" applyNumberFormat="1" applyFont="1" applyFill="1" applyBorder="1" applyAlignment="1">
      <alignment horizontal="center" vertical="center"/>
    </xf>
  </cellXfs>
  <cellStyles count="3">
    <cellStyle name="Moeda" xfId="1" builtinId="4"/>
    <cellStyle name="Normal" xfId="0" builtinId="0"/>
    <cellStyle name="Vírgula" xfId="2" builtinId="3"/>
  </cellStyles>
  <dxfs count="0"/>
  <tableStyles count="0" defaultTableStyle="TableStyleMedium2" defaultPivotStyle="PivotStyleLight16"/>
  <colors>
    <mruColors>
      <color rgb="FFA3D08C"/>
      <color rgb="FF4B9E2A"/>
      <color rgb="FFC0C0C0"/>
      <color rgb="FF66FF66"/>
      <color rgb="FF66FFCC"/>
      <color rgb="FF66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10</xdr:col>
      <xdr:colOff>6927</xdr:colOff>
      <xdr:row>0</xdr:row>
      <xdr:rowOff>635000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ECA32B1B-98EE-44F2-8536-43B9D75E54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9342"/>
        <a:stretch/>
      </xdr:blipFill>
      <xdr:spPr>
        <a:xfrm>
          <a:off x="0" y="0"/>
          <a:ext cx="10835661" cy="635000"/>
        </a:xfrm>
        <a:prstGeom prst="rect">
          <a:avLst/>
        </a:prstGeom>
      </xdr:spPr>
    </xdr:pic>
    <xdr:clientData fLocksWithSheet="0"/>
  </xdr:twoCellAnchor>
  <xdr:twoCellAnchor editAs="oneCell">
    <xdr:from>
      <xdr:col>4</xdr:col>
      <xdr:colOff>360371</xdr:colOff>
      <xdr:row>0</xdr:row>
      <xdr:rowOff>92672</xdr:rowOff>
    </xdr:from>
    <xdr:to>
      <xdr:col>5</xdr:col>
      <xdr:colOff>759689</xdr:colOff>
      <xdr:row>0</xdr:row>
      <xdr:rowOff>531867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076436D-A625-4E85-9437-CBED40B8E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5304" y="92672"/>
          <a:ext cx="1483052" cy="439195"/>
        </a:xfrm>
        <a:prstGeom prst="rect">
          <a:avLst/>
        </a:prstGeom>
      </xdr:spPr>
    </xdr:pic>
    <xdr:clientData/>
  </xdr:twoCellAnchor>
  <xdr:twoCellAnchor editAs="oneCell">
    <xdr:from>
      <xdr:col>0</xdr:col>
      <xdr:colOff>736758</xdr:colOff>
      <xdr:row>65</xdr:row>
      <xdr:rowOff>55722</xdr:rowOff>
    </xdr:from>
    <xdr:to>
      <xdr:col>2</xdr:col>
      <xdr:colOff>720944</xdr:colOff>
      <xdr:row>76</xdr:row>
      <xdr:rowOff>170022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136D4A1-380B-496F-AA54-0472A74F7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6758" y="11086863"/>
          <a:ext cx="2079686" cy="2340768"/>
        </a:xfrm>
        <a:prstGeom prst="rect">
          <a:avLst/>
        </a:prstGeom>
      </xdr:spPr>
    </xdr:pic>
    <xdr:clientData/>
  </xdr:twoCellAnchor>
  <xdr:twoCellAnchor editAs="oneCell">
    <xdr:from>
      <xdr:col>3</xdr:col>
      <xdr:colOff>350520</xdr:colOff>
      <xdr:row>65</xdr:row>
      <xdr:rowOff>83820</xdr:rowOff>
    </xdr:from>
    <xdr:to>
      <xdr:col>6</xdr:col>
      <xdr:colOff>106679</xdr:colOff>
      <xdr:row>76</xdr:row>
      <xdr:rowOff>169545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EBE44F5-FBF2-4557-991C-D930D6898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73780" y="13563600"/>
          <a:ext cx="2979419" cy="2348865"/>
        </a:xfrm>
        <a:prstGeom prst="rect">
          <a:avLst/>
        </a:prstGeom>
      </xdr:spPr>
    </xdr:pic>
    <xdr:clientData/>
  </xdr:twoCellAnchor>
  <xdr:twoCellAnchor editAs="oneCell">
    <xdr:from>
      <xdr:col>6</xdr:col>
      <xdr:colOff>693421</xdr:colOff>
      <xdr:row>65</xdr:row>
      <xdr:rowOff>68582</xdr:rowOff>
    </xdr:from>
    <xdr:to>
      <xdr:col>9</xdr:col>
      <xdr:colOff>513471</xdr:colOff>
      <xdr:row>76</xdr:row>
      <xdr:rowOff>156213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1B3E2CF-23AB-4E1A-8C87-F9DE8361A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5400000">
          <a:off x="7570030" y="13118273"/>
          <a:ext cx="2350771" cy="3210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19F3F1-21F8-4491-9542-785C961C47F1}">
  <sheetPr>
    <pageSetUpPr fitToPage="1"/>
  </sheetPr>
  <dimension ref="A1:M94"/>
  <sheetViews>
    <sheetView tabSelected="1" view="pageBreakPreview" topLeftCell="A24" zoomScale="160" zoomScaleNormal="100" zoomScaleSheetLayoutView="160" workbookViewId="0">
      <selection activeCell="F5" sqref="F5:G5"/>
    </sheetView>
  </sheetViews>
  <sheetFormatPr defaultColWidth="8.85546875" defaultRowHeight="12.75" x14ac:dyDescent="0.25"/>
  <cols>
    <col min="1" max="1" width="15.7109375" style="11" customWidth="1"/>
    <col min="2" max="6" width="15.7109375" style="5" customWidth="1"/>
    <col min="7" max="7" width="16.28515625" style="5" customWidth="1"/>
    <col min="8" max="8" width="17.5703125" style="5" customWidth="1"/>
    <col min="9" max="9" width="15.7109375" style="5" customWidth="1"/>
    <col min="10" max="10" width="18.5703125" style="5" customWidth="1"/>
    <col min="11" max="11" width="6.140625" style="5" bestFit="1" customWidth="1"/>
    <col min="12" max="12" width="13.7109375" style="5" customWidth="1"/>
    <col min="13" max="16384" width="8.85546875" style="5"/>
  </cols>
  <sheetData>
    <row r="1" spans="1:13" s="10" customFormat="1" ht="50.45" customHeight="1" x14ac:dyDescent="0.25">
      <c r="A1" s="76"/>
      <c r="B1" s="76"/>
      <c r="C1" s="76"/>
      <c r="D1" s="76"/>
      <c r="E1" s="76"/>
      <c r="F1" s="76"/>
      <c r="G1" s="76"/>
      <c r="H1" s="76"/>
      <c r="I1" s="76"/>
      <c r="J1" s="76"/>
    </row>
    <row r="2" spans="1:13" ht="16.149999999999999" customHeight="1" x14ac:dyDescent="0.25">
      <c r="A2" s="50" t="s">
        <v>0</v>
      </c>
      <c r="B2" s="51"/>
      <c r="C2" s="51"/>
      <c r="D2" s="51"/>
      <c r="E2" s="51"/>
      <c r="F2" s="51"/>
      <c r="G2" s="51"/>
      <c r="H2" s="51"/>
      <c r="I2" s="51"/>
      <c r="J2" s="51"/>
    </row>
    <row r="3" spans="1:13" ht="16.149999999999999" customHeight="1" x14ac:dyDescent="0.2">
      <c r="A3" s="77" t="s">
        <v>1</v>
      </c>
      <c r="B3" s="77"/>
      <c r="C3" s="78" t="s">
        <v>102</v>
      </c>
      <c r="D3" s="78"/>
      <c r="E3" s="78"/>
      <c r="F3" s="80" t="s">
        <v>2</v>
      </c>
      <c r="G3" s="81"/>
      <c r="H3" s="79">
        <v>1234567890</v>
      </c>
      <c r="I3" s="79"/>
      <c r="J3" s="79"/>
      <c r="M3" s="14"/>
    </row>
    <row r="4" spans="1:13" ht="16.149999999999999" customHeight="1" x14ac:dyDescent="0.2">
      <c r="A4" s="77" t="s">
        <v>3</v>
      </c>
      <c r="B4" s="77"/>
      <c r="C4" s="79" t="s">
        <v>4</v>
      </c>
      <c r="D4" s="79"/>
      <c r="E4" s="79"/>
      <c r="F4" s="80" t="s">
        <v>5</v>
      </c>
      <c r="G4" s="81"/>
      <c r="H4" s="79" t="s">
        <v>106</v>
      </c>
      <c r="I4" s="79"/>
      <c r="J4" s="79"/>
      <c r="L4" s="14"/>
    </row>
    <row r="5" spans="1:13" ht="16.149999999999999" customHeight="1" x14ac:dyDescent="0.2">
      <c r="A5" s="77" t="s">
        <v>6</v>
      </c>
      <c r="B5" s="77"/>
      <c r="C5" s="73" t="s">
        <v>7</v>
      </c>
      <c r="D5" s="72"/>
      <c r="E5" s="74"/>
      <c r="F5" s="80" t="s">
        <v>8</v>
      </c>
      <c r="G5" s="81"/>
      <c r="H5" s="79" t="s">
        <v>107</v>
      </c>
      <c r="I5" s="79"/>
      <c r="J5" s="79"/>
      <c r="L5" s="14"/>
    </row>
    <row r="6" spans="1:13" ht="16.149999999999999" customHeight="1" x14ac:dyDescent="0.25">
      <c r="A6" s="82"/>
      <c r="B6" s="82"/>
      <c r="C6" s="82"/>
      <c r="D6" s="82"/>
      <c r="E6" s="82"/>
      <c r="F6" s="82"/>
      <c r="G6" s="82"/>
      <c r="H6" s="82"/>
      <c r="I6" s="82"/>
      <c r="J6" s="82"/>
      <c r="L6"/>
    </row>
    <row r="7" spans="1:13" ht="16.149999999999999" customHeight="1" x14ac:dyDescent="0.25">
      <c r="A7" s="50" t="s">
        <v>9</v>
      </c>
      <c r="B7" s="51"/>
      <c r="C7" s="51"/>
      <c r="D7" s="51"/>
      <c r="E7" s="51"/>
      <c r="F7" s="51"/>
      <c r="G7" s="51"/>
      <c r="H7" s="51"/>
      <c r="I7" s="51"/>
      <c r="J7" s="51"/>
    </row>
    <row r="8" spans="1:13" ht="16.149999999999999" customHeight="1" x14ac:dyDescent="0.25">
      <c r="A8" s="64" t="s">
        <v>10</v>
      </c>
      <c r="B8" s="65"/>
      <c r="C8" s="61" t="s">
        <v>11</v>
      </c>
      <c r="D8" s="61"/>
      <c r="E8" s="61"/>
      <c r="F8" s="64" t="s">
        <v>12</v>
      </c>
      <c r="G8" s="65"/>
      <c r="H8" s="69">
        <v>7.26</v>
      </c>
      <c r="I8" s="69"/>
      <c r="J8" s="69"/>
    </row>
    <row r="9" spans="1:13" ht="16.149999999999999" customHeight="1" x14ac:dyDescent="0.25">
      <c r="A9" s="64" t="s">
        <v>13</v>
      </c>
      <c r="B9" s="65"/>
      <c r="C9" s="58" t="str">
        <f>C3</f>
        <v>Nome do individuo</v>
      </c>
      <c r="D9" s="70"/>
      <c r="E9" s="59"/>
      <c r="F9" s="64" t="s">
        <v>14</v>
      </c>
      <c r="G9" s="65"/>
      <c r="H9" s="69" t="s">
        <v>13</v>
      </c>
      <c r="I9" s="69"/>
      <c r="J9" s="69"/>
    </row>
    <row r="10" spans="1:13" ht="16.149999999999999" customHeight="1" x14ac:dyDescent="0.25">
      <c r="A10" s="64" t="s">
        <v>15</v>
      </c>
      <c r="B10" s="65"/>
      <c r="C10" s="66">
        <f>H3</f>
        <v>1234567890</v>
      </c>
      <c r="D10" s="67"/>
      <c r="E10" s="68"/>
      <c r="F10" s="64" t="s">
        <v>16</v>
      </c>
      <c r="G10" s="65"/>
      <c r="H10" s="61" t="s">
        <v>17</v>
      </c>
      <c r="I10" s="61"/>
      <c r="J10" s="61"/>
    </row>
    <row r="11" spans="1:13" ht="16.899999999999999" customHeight="1" x14ac:dyDescent="0.25">
      <c r="A11" s="54" t="s">
        <v>18</v>
      </c>
      <c r="B11" s="54"/>
      <c r="C11" s="55">
        <v>6099</v>
      </c>
      <c r="D11" s="55"/>
      <c r="E11" s="55"/>
      <c r="F11" s="54" t="s">
        <v>19</v>
      </c>
      <c r="G11" s="54"/>
      <c r="H11" s="69">
        <v>1.31</v>
      </c>
      <c r="I11" s="69"/>
      <c r="J11" s="69"/>
    </row>
    <row r="12" spans="1:13" ht="16.899999999999999" customHeight="1" x14ac:dyDescent="0.25">
      <c r="A12" s="54" t="s">
        <v>20</v>
      </c>
      <c r="B12" s="54"/>
      <c r="C12" s="55" t="s">
        <v>21</v>
      </c>
      <c r="D12" s="55"/>
      <c r="E12" s="55"/>
      <c r="F12" s="54" t="s">
        <v>22</v>
      </c>
      <c r="G12" s="54"/>
      <c r="H12" s="69" t="s">
        <v>23</v>
      </c>
      <c r="I12" s="69"/>
      <c r="J12" s="69"/>
    </row>
    <row r="13" spans="1:13" ht="16.899999999999999" customHeight="1" x14ac:dyDescent="0.25">
      <c r="A13" s="32"/>
      <c r="B13" s="32"/>
      <c r="C13" s="31"/>
      <c r="D13" s="31"/>
      <c r="E13" s="31"/>
      <c r="F13" s="32"/>
      <c r="G13" s="32"/>
      <c r="H13" s="30"/>
      <c r="I13" s="30"/>
      <c r="J13" s="30"/>
    </row>
    <row r="14" spans="1:13" ht="16.899999999999999" customHeight="1" x14ac:dyDescent="0.25">
      <c r="A14" s="64" t="s">
        <v>10</v>
      </c>
      <c r="B14" s="65"/>
      <c r="C14" s="61" t="s">
        <v>11</v>
      </c>
      <c r="D14" s="61"/>
      <c r="E14" s="61"/>
      <c r="F14" s="64" t="s">
        <v>12</v>
      </c>
      <c r="G14" s="65"/>
      <c r="H14" s="69">
        <v>7.26</v>
      </c>
      <c r="I14" s="69"/>
      <c r="J14" s="69"/>
    </row>
    <row r="15" spans="1:13" ht="16.899999999999999" customHeight="1" x14ac:dyDescent="0.25">
      <c r="A15" s="64" t="s">
        <v>13</v>
      </c>
      <c r="B15" s="65"/>
      <c r="C15" s="58" t="str">
        <f>C9</f>
        <v>Nome do individuo</v>
      </c>
      <c r="D15" s="70"/>
      <c r="E15" s="59"/>
      <c r="F15" s="64" t="s">
        <v>14</v>
      </c>
      <c r="G15" s="65"/>
      <c r="H15" s="69" t="s">
        <v>13</v>
      </c>
      <c r="I15" s="69"/>
      <c r="J15" s="69"/>
    </row>
    <row r="16" spans="1:13" ht="16.899999999999999" customHeight="1" x14ac:dyDescent="0.25">
      <c r="A16" s="64" t="s">
        <v>15</v>
      </c>
      <c r="B16" s="65"/>
      <c r="C16" s="66" t="str">
        <f>H9</f>
        <v>PROPRIETÁRIO</v>
      </c>
      <c r="D16" s="67"/>
      <c r="E16" s="68"/>
      <c r="F16" s="64" t="s">
        <v>16</v>
      </c>
      <c r="G16" s="65"/>
      <c r="H16" s="61" t="s">
        <v>17</v>
      </c>
      <c r="I16" s="61"/>
      <c r="J16" s="61"/>
    </row>
    <row r="17" spans="1:10" ht="16.899999999999999" customHeight="1" x14ac:dyDescent="0.25">
      <c r="A17" s="54" t="s">
        <v>18</v>
      </c>
      <c r="B17" s="54"/>
      <c r="C17" s="55">
        <v>6099</v>
      </c>
      <c r="D17" s="55"/>
      <c r="E17" s="55"/>
      <c r="F17" s="54" t="s">
        <v>19</v>
      </c>
      <c r="G17" s="54"/>
      <c r="H17" s="69">
        <v>2</v>
      </c>
      <c r="I17" s="69"/>
      <c r="J17" s="69"/>
    </row>
    <row r="18" spans="1:10" ht="16.899999999999999" customHeight="1" x14ac:dyDescent="0.25">
      <c r="A18" s="54" t="s">
        <v>20</v>
      </c>
      <c r="B18" s="54"/>
      <c r="C18" s="55" t="s">
        <v>24</v>
      </c>
      <c r="D18" s="55"/>
      <c r="E18" s="55"/>
      <c r="F18" s="54" t="s">
        <v>22</v>
      </c>
      <c r="G18" s="54"/>
      <c r="H18" s="69" t="s">
        <v>25</v>
      </c>
      <c r="I18" s="69"/>
      <c r="J18" s="69"/>
    </row>
    <row r="19" spans="1:10" ht="16.899999999999999" customHeight="1" x14ac:dyDescent="0.25">
      <c r="A19" s="72"/>
      <c r="B19" s="72"/>
      <c r="C19" s="72"/>
      <c r="D19" s="72"/>
      <c r="E19" s="72"/>
      <c r="F19" s="72"/>
      <c r="G19" s="72"/>
      <c r="H19" s="72"/>
      <c r="I19" s="72"/>
      <c r="J19" s="72"/>
    </row>
    <row r="20" spans="1:10" ht="16.899999999999999" customHeight="1" x14ac:dyDescent="0.25">
      <c r="A20" s="50" t="s">
        <v>26</v>
      </c>
      <c r="B20" s="51"/>
      <c r="C20" s="51"/>
      <c r="D20" s="51"/>
      <c r="E20" s="51"/>
      <c r="F20" s="51"/>
      <c r="G20" s="51"/>
      <c r="H20" s="51"/>
      <c r="I20" s="51"/>
      <c r="J20" s="51"/>
    </row>
    <row r="21" spans="1:10" ht="16.899999999999999" customHeight="1" x14ac:dyDescent="0.25">
      <c r="A21" s="64" t="s">
        <v>10</v>
      </c>
      <c r="B21" s="65"/>
      <c r="C21" s="61" t="s">
        <v>11</v>
      </c>
      <c r="D21" s="61"/>
      <c r="E21" s="61"/>
      <c r="F21" s="64" t="s">
        <v>12</v>
      </c>
      <c r="G21" s="65"/>
      <c r="H21" s="69">
        <v>7.26</v>
      </c>
      <c r="I21" s="69"/>
      <c r="J21" s="69"/>
    </row>
    <row r="22" spans="1:10" ht="16.899999999999999" customHeight="1" x14ac:dyDescent="0.25">
      <c r="A22" s="64" t="s">
        <v>13</v>
      </c>
      <c r="B22" s="65"/>
      <c r="C22" s="58" t="str">
        <f>C3</f>
        <v>Nome do individuo</v>
      </c>
      <c r="D22" s="70"/>
      <c r="E22" s="59"/>
      <c r="F22" s="64" t="s">
        <v>14</v>
      </c>
      <c r="G22" s="65"/>
      <c r="H22" s="69" t="s">
        <v>13</v>
      </c>
      <c r="I22" s="69"/>
      <c r="J22" s="69"/>
    </row>
    <row r="23" spans="1:10" ht="16.899999999999999" customHeight="1" x14ac:dyDescent="0.25">
      <c r="A23" s="64" t="s">
        <v>15</v>
      </c>
      <c r="B23" s="65"/>
      <c r="C23" s="66">
        <f>H3</f>
        <v>1234567890</v>
      </c>
      <c r="D23" s="67"/>
      <c r="E23" s="68"/>
      <c r="F23" s="64" t="s">
        <v>16</v>
      </c>
      <c r="G23" s="65"/>
      <c r="H23" s="61" t="s">
        <v>17</v>
      </c>
      <c r="I23" s="61"/>
      <c r="J23" s="61"/>
    </row>
    <row r="24" spans="1:10" ht="16.149999999999999" customHeight="1" x14ac:dyDescent="0.25">
      <c r="A24" s="64" t="s">
        <v>18</v>
      </c>
      <c r="B24" s="65"/>
      <c r="C24" s="66">
        <v>6099</v>
      </c>
      <c r="D24" s="67"/>
      <c r="E24" s="68"/>
      <c r="F24" s="64" t="s">
        <v>27</v>
      </c>
      <c r="G24" s="65"/>
      <c r="H24" s="56">
        <v>1.31</v>
      </c>
      <c r="I24" s="71"/>
      <c r="J24" s="57"/>
    </row>
    <row r="25" spans="1:10" ht="16.149999999999999" customHeight="1" x14ac:dyDescent="0.25">
      <c r="A25" s="54" t="s">
        <v>20</v>
      </c>
      <c r="B25" s="54"/>
      <c r="C25" s="55" t="s">
        <v>21</v>
      </c>
      <c r="D25" s="55"/>
      <c r="E25" s="55"/>
      <c r="F25" s="12" t="s">
        <v>28</v>
      </c>
      <c r="G25" s="33" t="s">
        <v>29</v>
      </c>
      <c r="H25" s="35" t="s">
        <v>30</v>
      </c>
      <c r="I25" s="56" t="s">
        <v>31</v>
      </c>
      <c r="J25" s="57"/>
    </row>
    <row r="26" spans="1:10" ht="16.149999999999999" customHeight="1" x14ac:dyDescent="0.25">
      <c r="A26" s="43" t="s">
        <v>104</v>
      </c>
      <c r="B26" s="44"/>
      <c r="C26" s="44"/>
      <c r="D26" s="44"/>
      <c r="E26" s="44"/>
      <c r="F26" s="44"/>
      <c r="G26" s="45"/>
      <c r="H26" s="30"/>
      <c r="I26" s="30"/>
      <c r="J26" s="30"/>
    </row>
    <row r="27" spans="1:10" ht="16.149999999999999" customHeight="1" x14ac:dyDescent="0.25">
      <c r="A27" s="50" t="s">
        <v>32</v>
      </c>
      <c r="B27" s="51"/>
      <c r="C27" s="51"/>
      <c r="D27" s="51"/>
      <c r="E27" s="51"/>
      <c r="F27" s="51"/>
      <c r="G27" s="51"/>
      <c r="H27" s="51"/>
      <c r="I27" s="51"/>
      <c r="J27" s="51"/>
    </row>
    <row r="28" spans="1:10" ht="16.149999999999999" customHeight="1" x14ac:dyDescent="0.25">
      <c r="A28" s="64" t="s">
        <v>33</v>
      </c>
      <c r="B28" s="65"/>
      <c r="C28" s="64" t="s">
        <v>34</v>
      </c>
      <c r="D28" s="65"/>
      <c r="E28" s="16" t="s">
        <v>35</v>
      </c>
      <c r="F28" s="54" t="s">
        <v>36</v>
      </c>
      <c r="G28" s="54"/>
      <c r="H28" s="12" t="s">
        <v>37</v>
      </c>
      <c r="I28" s="64" t="s">
        <v>38</v>
      </c>
      <c r="J28" s="65"/>
    </row>
    <row r="29" spans="1:10" ht="18" customHeight="1" x14ac:dyDescent="0.25">
      <c r="A29" s="58" t="s">
        <v>39</v>
      </c>
      <c r="B29" s="59"/>
      <c r="C29" s="60">
        <v>45875</v>
      </c>
      <c r="D29" s="83"/>
      <c r="E29" s="18" t="s">
        <v>40</v>
      </c>
      <c r="F29" s="61" t="s">
        <v>41</v>
      </c>
      <c r="G29" s="61"/>
      <c r="H29" s="17" t="s">
        <v>42</v>
      </c>
      <c r="I29" s="84">
        <v>1755</v>
      </c>
      <c r="J29" s="85"/>
    </row>
    <row r="30" spans="1:10" ht="13.9" customHeight="1" x14ac:dyDescent="0.25">
      <c r="A30" s="58" t="s">
        <v>25</v>
      </c>
      <c r="B30" s="59"/>
      <c r="C30" s="60">
        <v>45875</v>
      </c>
      <c r="D30" s="59"/>
      <c r="E30" s="18" t="s">
        <v>40</v>
      </c>
      <c r="F30" s="61" t="s">
        <v>41</v>
      </c>
      <c r="G30" s="61"/>
      <c r="H30" s="17" t="s">
        <v>42</v>
      </c>
      <c r="I30" s="62">
        <v>63</v>
      </c>
      <c r="J30" s="63"/>
    </row>
    <row r="31" spans="1:10" ht="13.9" customHeight="1" x14ac:dyDescent="0.25">
      <c r="A31" s="58" t="s">
        <v>43</v>
      </c>
      <c r="B31" s="59"/>
      <c r="C31" s="60">
        <v>45875</v>
      </c>
      <c r="D31" s="59"/>
      <c r="E31" s="18" t="s">
        <v>40</v>
      </c>
      <c r="F31" s="61" t="s">
        <v>41</v>
      </c>
      <c r="G31" s="61"/>
      <c r="H31" s="17" t="s">
        <v>42</v>
      </c>
      <c r="I31" s="62">
        <v>282.94</v>
      </c>
      <c r="J31" s="63"/>
    </row>
    <row r="32" spans="1:10" ht="13.9" customHeight="1" x14ac:dyDescent="0.25">
      <c r="A32" s="43" t="s">
        <v>103</v>
      </c>
      <c r="B32" s="44"/>
      <c r="C32" s="44"/>
      <c r="D32" s="44"/>
      <c r="E32" s="44"/>
      <c r="F32" s="44"/>
      <c r="G32" s="45"/>
      <c r="H32" s="19"/>
      <c r="I32" s="25"/>
      <c r="J32" s="22"/>
    </row>
    <row r="33" spans="1:11" ht="13.9" customHeight="1" x14ac:dyDescent="0.25">
      <c r="A33" s="50" t="s">
        <v>44</v>
      </c>
      <c r="B33" s="51"/>
      <c r="C33" s="51"/>
      <c r="D33" s="51"/>
      <c r="E33" s="51"/>
      <c r="F33" s="51"/>
      <c r="G33" s="51"/>
      <c r="H33" s="51"/>
      <c r="I33" s="51"/>
      <c r="J33" s="52"/>
    </row>
    <row r="34" spans="1:11" ht="13.9" customHeight="1" x14ac:dyDescent="0.25">
      <c r="A34" s="54" t="s">
        <v>45</v>
      </c>
      <c r="B34" s="54"/>
      <c r="C34" s="54" t="s">
        <v>22</v>
      </c>
      <c r="D34" s="54"/>
      <c r="E34" s="54" t="s">
        <v>46</v>
      </c>
      <c r="F34" s="54"/>
      <c r="G34" s="54" t="s">
        <v>47</v>
      </c>
      <c r="H34" s="54"/>
      <c r="I34" s="12" t="s">
        <v>48</v>
      </c>
      <c r="J34" s="12" t="s">
        <v>49</v>
      </c>
    </row>
    <row r="35" spans="1:11" ht="13.9" customHeight="1" x14ac:dyDescent="0.25">
      <c r="A35" s="49" t="s">
        <v>50</v>
      </c>
      <c r="B35" s="49"/>
      <c r="C35" s="47" t="s">
        <v>39</v>
      </c>
      <c r="D35" s="47"/>
      <c r="E35" s="48">
        <f>H11</f>
        <v>1.31</v>
      </c>
      <c r="F35" s="48"/>
      <c r="G35" s="47">
        <v>32</v>
      </c>
      <c r="H35" s="47"/>
      <c r="I35" s="4">
        <f>E35*G35</f>
        <v>41.92</v>
      </c>
      <c r="J35" s="1">
        <f>I35*I29</f>
        <v>73569.600000000006</v>
      </c>
    </row>
    <row r="36" spans="1:11" ht="13.9" customHeight="1" x14ac:dyDescent="0.25">
      <c r="A36" s="49" t="s">
        <v>50</v>
      </c>
      <c r="B36" s="49"/>
      <c r="C36" s="47" t="s">
        <v>25</v>
      </c>
      <c r="D36" s="47"/>
      <c r="E36" s="48">
        <f>H17</f>
        <v>2</v>
      </c>
      <c r="F36" s="48"/>
      <c r="G36" s="47">
        <v>50</v>
      </c>
      <c r="H36" s="47"/>
      <c r="I36" s="4">
        <f>G36*E36</f>
        <v>100</v>
      </c>
      <c r="J36" s="1">
        <f>I36*I30</f>
        <v>6300</v>
      </c>
    </row>
    <row r="37" spans="1:11" ht="23.45" customHeight="1" x14ac:dyDescent="0.25">
      <c r="A37" s="43" t="s">
        <v>103</v>
      </c>
      <c r="B37" s="44"/>
      <c r="C37" s="44"/>
      <c r="D37" s="44"/>
      <c r="E37" s="44"/>
      <c r="F37" s="44"/>
      <c r="G37" s="45"/>
      <c r="H37" s="41" t="s">
        <v>51</v>
      </c>
      <c r="I37" s="42"/>
      <c r="J37" s="36">
        <f>J35+J36</f>
        <v>79869.600000000006</v>
      </c>
    </row>
    <row r="38" spans="1:11" ht="13.9" customHeight="1" x14ac:dyDescent="0.25">
      <c r="A38" s="46"/>
      <c r="B38" s="46"/>
      <c r="C38" s="47"/>
      <c r="D38" s="47"/>
      <c r="E38" s="48"/>
      <c r="F38" s="48"/>
      <c r="G38" s="47"/>
      <c r="H38" s="47"/>
      <c r="I38" s="2"/>
      <c r="J38" s="1"/>
    </row>
    <row r="39" spans="1:11" ht="13.9" customHeight="1" x14ac:dyDescent="0.25">
      <c r="A39" s="50" t="s">
        <v>52</v>
      </c>
      <c r="B39" s="51"/>
      <c r="C39" s="51"/>
      <c r="D39" s="51"/>
      <c r="E39" s="51"/>
      <c r="F39" s="51"/>
      <c r="G39" s="51"/>
      <c r="H39" s="51"/>
      <c r="I39" s="51"/>
      <c r="J39" s="52"/>
    </row>
    <row r="40" spans="1:11" ht="13.9" customHeight="1" x14ac:dyDescent="0.25">
      <c r="A40" s="53" t="s">
        <v>45</v>
      </c>
      <c r="B40" s="53"/>
      <c r="C40" s="54" t="s">
        <v>53</v>
      </c>
      <c r="D40" s="54"/>
      <c r="E40" s="54" t="s">
        <v>46</v>
      </c>
      <c r="F40" s="54"/>
      <c r="G40" s="54" t="s">
        <v>54</v>
      </c>
      <c r="H40" s="54"/>
      <c r="I40" s="12" t="s">
        <v>55</v>
      </c>
      <c r="J40" s="12" t="s">
        <v>49</v>
      </c>
    </row>
    <row r="41" spans="1:11" ht="13.9" customHeight="1" x14ac:dyDescent="0.25">
      <c r="A41" s="46" t="s">
        <v>56</v>
      </c>
      <c r="B41" s="46"/>
      <c r="C41" s="47" t="s">
        <v>39</v>
      </c>
      <c r="D41" s="47"/>
      <c r="E41" s="48">
        <f>H11</f>
        <v>1.31</v>
      </c>
      <c r="F41" s="48"/>
      <c r="G41" s="47">
        <v>29</v>
      </c>
      <c r="H41" s="47"/>
      <c r="I41" s="4">
        <f>E41*G41</f>
        <v>37.99</v>
      </c>
      <c r="J41" s="3">
        <f>I41*I29</f>
        <v>66672.45</v>
      </c>
    </row>
    <row r="42" spans="1:11" ht="13.9" customHeight="1" x14ac:dyDescent="0.25">
      <c r="A42" s="49" t="s">
        <v>50</v>
      </c>
      <c r="B42" s="49"/>
      <c r="C42" s="47" t="s">
        <v>39</v>
      </c>
      <c r="D42" s="47"/>
      <c r="E42" s="48">
        <f>H11</f>
        <v>1.31</v>
      </c>
      <c r="F42" s="48"/>
      <c r="G42" s="47">
        <v>32</v>
      </c>
      <c r="H42" s="47"/>
      <c r="I42" s="4">
        <f>E42*G42</f>
        <v>41.92</v>
      </c>
      <c r="J42" s="1">
        <f>I42*I29</f>
        <v>73569.600000000006</v>
      </c>
    </row>
    <row r="43" spans="1:11" ht="13.9" customHeight="1" x14ac:dyDescent="0.25">
      <c r="A43" s="46" t="s">
        <v>56</v>
      </c>
      <c r="B43" s="46"/>
      <c r="C43" s="47" t="s">
        <v>25</v>
      </c>
      <c r="D43" s="47"/>
      <c r="E43" s="48">
        <f>E36</f>
        <v>2</v>
      </c>
      <c r="F43" s="48"/>
      <c r="G43" s="47">
        <v>50</v>
      </c>
      <c r="H43" s="47"/>
      <c r="I43" s="4">
        <f>E43*G43</f>
        <v>100</v>
      </c>
      <c r="J43" s="3">
        <f>I43*I30</f>
        <v>6300</v>
      </c>
    </row>
    <row r="44" spans="1:11" ht="13.9" customHeight="1" x14ac:dyDescent="0.25">
      <c r="A44" s="49" t="s">
        <v>50</v>
      </c>
      <c r="B44" s="49"/>
      <c r="C44" s="47" t="s">
        <v>25</v>
      </c>
      <c r="D44" s="47"/>
      <c r="E44" s="48">
        <f>E36</f>
        <v>2</v>
      </c>
      <c r="F44" s="48"/>
      <c r="G44" s="47">
        <v>50</v>
      </c>
      <c r="H44" s="47"/>
      <c r="I44" s="4">
        <f>E44*G44</f>
        <v>100</v>
      </c>
      <c r="J44" s="1">
        <f>I44*I30</f>
        <v>6300</v>
      </c>
    </row>
    <row r="45" spans="1:11" ht="13.9" customHeight="1" x14ac:dyDescent="0.25">
      <c r="A45" s="46"/>
      <c r="B45" s="46"/>
      <c r="C45" s="47"/>
      <c r="D45" s="47"/>
      <c r="E45" s="48"/>
      <c r="F45" s="47"/>
      <c r="G45" s="47"/>
      <c r="H45" s="47"/>
      <c r="I45" s="4"/>
      <c r="J45" s="3"/>
    </row>
    <row r="46" spans="1:11" ht="13.9" customHeight="1" x14ac:dyDescent="0.25">
      <c r="A46" s="50" t="s">
        <v>57</v>
      </c>
      <c r="B46" s="51"/>
      <c r="C46" s="51"/>
      <c r="D46" s="51"/>
      <c r="E46" s="51"/>
      <c r="F46" s="51"/>
      <c r="G46" s="51"/>
      <c r="H46" s="51"/>
      <c r="I46" s="51"/>
      <c r="J46" s="52"/>
      <c r="K46" s="5" t="s">
        <v>58</v>
      </c>
    </row>
    <row r="47" spans="1:11" ht="13.9" customHeight="1" x14ac:dyDescent="0.25">
      <c r="A47" s="64" t="s">
        <v>45</v>
      </c>
      <c r="B47" s="65"/>
      <c r="C47" s="64" t="s">
        <v>59</v>
      </c>
      <c r="D47" s="65"/>
      <c r="E47" s="12" t="s">
        <v>60</v>
      </c>
      <c r="F47" s="12" t="s">
        <v>27</v>
      </c>
      <c r="G47" s="12" t="s">
        <v>61</v>
      </c>
      <c r="H47" s="12" t="s">
        <v>62</v>
      </c>
      <c r="I47" s="12" t="s">
        <v>55</v>
      </c>
      <c r="J47" s="13" t="s">
        <v>49</v>
      </c>
    </row>
    <row r="48" spans="1:11" ht="16.899999999999999" customHeight="1" x14ac:dyDescent="0.25">
      <c r="A48" s="73" t="s">
        <v>63</v>
      </c>
      <c r="B48" s="74"/>
      <c r="C48" s="58" t="s">
        <v>64</v>
      </c>
      <c r="D48" s="59"/>
      <c r="E48" s="17">
        <v>5</v>
      </c>
      <c r="F48" s="17">
        <f>G48/5</f>
        <v>2.6</v>
      </c>
      <c r="G48" s="17">
        <v>13</v>
      </c>
      <c r="H48" s="17">
        <v>17</v>
      </c>
      <c r="I48" s="34">
        <f>H48*G48</f>
        <v>221</v>
      </c>
      <c r="J48" s="23">
        <f>I48*I30</f>
        <v>13923</v>
      </c>
    </row>
    <row r="49" spans="1:10" ht="19.899999999999999" customHeight="1" x14ac:dyDescent="0.25">
      <c r="A49" s="29" t="s">
        <v>105</v>
      </c>
      <c r="B49" s="32"/>
      <c r="C49" s="19"/>
      <c r="D49" s="19"/>
      <c r="E49" s="19"/>
      <c r="F49" s="19"/>
      <c r="G49" s="19"/>
      <c r="H49" s="41" t="s">
        <v>65</v>
      </c>
      <c r="I49" s="42"/>
      <c r="J49" s="36">
        <f>J48</f>
        <v>13923</v>
      </c>
    </row>
    <row r="50" spans="1:10" ht="19.899999999999999" customHeight="1" x14ac:dyDescent="0.25">
      <c r="A50" s="73"/>
      <c r="B50" s="72"/>
      <c r="C50" s="72"/>
      <c r="D50" s="72"/>
      <c r="E50" s="72"/>
      <c r="F50" s="72"/>
      <c r="G50" s="72"/>
      <c r="H50" s="72"/>
      <c r="I50" s="72"/>
      <c r="J50" s="74"/>
    </row>
    <row r="51" spans="1:10" ht="22.15" customHeight="1" x14ac:dyDescent="0.25">
      <c r="A51" s="26"/>
      <c r="B51" s="27"/>
      <c r="C51" s="27"/>
      <c r="D51" s="27"/>
      <c r="E51" s="27"/>
      <c r="F51" s="27"/>
      <c r="G51" s="75" t="s">
        <v>66</v>
      </c>
      <c r="H51" s="75"/>
      <c r="I51" s="75"/>
      <c r="J51" s="28">
        <f>J37+J49</f>
        <v>93792.6</v>
      </c>
    </row>
    <row r="52" spans="1:10" ht="16.899999999999999" customHeight="1" x14ac:dyDescent="0.25">
      <c r="A52" s="18"/>
      <c r="B52" s="19"/>
      <c r="C52" s="24"/>
      <c r="D52" s="19"/>
      <c r="E52" s="19"/>
      <c r="F52" s="19"/>
      <c r="G52" s="19"/>
      <c r="H52" s="19"/>
      <c r="I52" s="25"/>
      <c r="J52" s="22"/>
    </row>
    <row r="53" spans="1:10" ht="18.600000000000001" hidden="1" customHeight="1" x14ac:dyDescent="0.25">
      <c r="A53" s="86" t="s">
        <v>67</v>
      </c>
      <c r="B53" s="87"/>
      <c r="C53" s="86" t="s">
        <v>68</v>
      </c>
      <c r="D53" s="87"/>
      <c r="E53" s="86">
        <v>2020</v>
      </c>
      <c r="F53" s="87"/>
      <c r="G53" s="86" t="s">
        <v>69</v>
      </c>
      <c r="H53" s="87"/>
      <c r="I53" s="21">
        <v>1</v>
      </c>
      <c r="J53" s="20">
        <v>100000</v>
      </c>
    </row>
    <row r="54" spans="1:10" ht="16.149999999999999" hidden="1" customHeight="1" x14ac:dyDescent="0.25">
      <c r="A54" s="88" t="s">
        <v>70</v>
      </c>
      <c r="B54" s="88"/>
      <c r="C54" s="88"/>
      <c r="D54" s="88"/>
      <c r="E54" s="88"/>
      <c r="F54" s="88"/>
      <c r="G54" s="88"/>
      <c r="H54" s="88"/>
      <c r="I54" s="88"/>
      <c r="J54" s="88"/>
    </row>
    <row r="55" spans="1:10" ht="16.149999999999999" hidden="1" customHeight="1" x14ac:dyDescent="0.25">
      <c r="A55" s="92" t="s">
        <v>71</v>
      </c>
      <c r="B55" s="92"/>
      <c r="C55" s="92" t="s">
        <v>72</v>
      </c>
      <c r="D55" s="92"/>
      <c r="E55" s="92" t="s">
        <v>73</v>
      </c>
      <c r="F55" s="92"/>
      <c r="G55" s="49"/>
      <c r="H55" s="49"/>
      <c r="I55" s="49"/>
      <c r="J55" s="49"/>
    </row>
    <row r="56" spans="1:10" ht="16.149999999999999" hidden="1" customHeight="1" x14ac:dyDescent="0.25">
      <c r="A56" s="49" t="s">
        <v>74</v>
      </c>
      <c r="B56" s="49"/>
      <c r="C56" s="49" t="s">
        <v>75</v>
      </c>
      <c r="D56" s="49"/>
      <c r="E56" s="49">
        <v>0</v>
      </c>
      <c r="F56" s="49"/>
      <c r="G56" s="49"/>
      <c r="H56" s="49"/>
      <c r="I56" s="49"/>
      <c r="J56" s="49"/>
    </row>
    <row r="57" spans="1:10" ht="16.149999999999999" hidden="1" customHeight="1" x14ac:dyDescent="0.25">
      <c r="A57" s="49" t="s">
        <v>76</v>
      </c>
      <c r="B57" s="49"/>
      <c r="C57" s="49" t="s">
        <v>77</v>
      </c>
      <c r="D57" s="49"/>
      <c r="E57" s="49">
        <v>4</v>
      </c>
      <c r="F57" s="49"/>
      <c r="G57" s="49"/>
      <c r="H57" s="49"/>
      <c r="I57" s="49"/>
      <c r="J57" s="49"/>
    </row>
    <row r="58" spans="1:10" ht="16.149999999999999" hidden="1" customHeight="1" x14ac:dyDescent="0.25">
      <c r="A58" s="49" t="s">
        <v>78</v>
      </c>
      <c r="B58" s="49"/>
      <c r="C58" s="49" t="s">
        <v>75</v>
      </c>
      <c r="D58" s="49"/>
      <c r="E58" s="49">
        <v>0</v>
      </c>
      <c r="F58" s="49"/>
      <c r="G58" s="49"/>
      <c r="H58" s="49"/>
      <c r="I58" s="49"/>
      <c r="J58" s="49"/>
    </row>
    <row r="59" spans="1:10" ht="16.149999999999999" hidden="1" customHeight="1" x14ac:dyDescent="0.25">
      <c r="A59" s="49" t="s">
        <v>78</v>
      </c>
      <c r="B59" s="49"/>
      <c r="C59" s="49" t="s">
        <v>77</v>
      </c>
      <c r="D59" s="49"/>
      <c r="E59" s="49">
        <v>5</v>
      </c>
      <c r="F59" s="49"/>
      <c r="G59" s="49"/>
      <c r="H59" s="49"/>
      <c r="I59" s="49"/>
      <c r="J59" s="49"/>
    </row>
    <row r="60" spans="1:10" ht="16.149999999999999" hidden="1" customHeight="1" x14ac:dyDescent="0.25">
      <c r="A60" s="93" t="s">
        <v>79</v>
      </c>
      <c r="B60" s="93"/>
      <c r="C60" s="93" t="s">
        <v>75</v>
      </c>
      <c r="D60" s="93"/>
      <c r="E60" s="93">
        <v>1</v>
      </c>
      <c r="F60" s="93"/>
      <c r="G60" s="49"/>
      <c r="H60" s="49"/>
      <c r="I60" s="49"/>
      <c r="J60" s="49"/>
    </row>
    <row r="61" spans="1:10" ht="16.149999999999999" hidden="1" customHeight="1" x14ac:dyDescent="0.25">
      <c r="A61" s="93" t="s">
        <v>79</v>
      </c>
      <c r="B61" s="93"/>
      <c r="C61" s="93" t="s">
        <v>77</v>
      </c>
      <c r="D61" s="93"/>
      <c r="E61" s="93">
        <v>0</v>
      </c>
      <c r="F61" s="93"/>
      <c r="G61" s="49"/>
      <c r="H61" s="49"/>
      <c r="I61" s="49"/>
      <c r="J61" s="49"/>
    </row>
    <row r="62" spans="1:10" ht="16.149999999999999" hidden="1" customHeight="1" x14ac:dyDescent="0.25">
      <c r="A62" s="93" t="s">
        <v>80</v>
      </c>
      <c r="B62" s="93"/>
      <c r="C62" s="93" t="s">
        <v>75</v>
      </c>
      <c r="D62" s="93"/>
      <c r="E62" s="93">
        <v>0</v>
      </c>
      <c r="F62" s="93"/>
      <c r="G62" s="49"/>
      <c r="H62" s="49"/>
      <c r="I62" s="49"/>
      <c r="J62" s="49"/>
    </row>
    <row r="63" spans="1:10" ht="16.149999999999999" hidden="1" customHeight="1" x14ac:dyDescent="0.25">
      <c r="A63" s="93" t="s">
        <v>80</v>
      </c>
      <c r="B63" s="93"/>
      <c r="C63" s="93" t="s">
        <v>77</v>
      </c>
      <c r="D63" s="93"/>
      <c r="E63" s="93">
        <v>3</v>
      </c>
      <c r="F63" s="93"/>
      <c r="G63" s="49"/>
      <c r="H63" s="49"/>
      <c r="I63" s="49"/>
      <c r="J63" s="49"/>
    </row>
    <row r="64" spans="1:10" ht="16.149999999999999" hidden="1" customHeight="1" x14ac:dyDescent="0.25">
      <c r="A64" s="49"/>
      <c r="B64" s="49"/>
      <c r="C64" s="105" t="s">
        <v>81</v>
      </c>
      <c r="D64" s="105"/>
      <c r="E64" s="105">
        <f>E56+E57+E58+E59+E60+E61+E62+E63</f>
        <v>13</v>
      </c>
      <c r="F64" s="105"/>
      <c r="G64" s="49"/>
      <c r="H64" s="49"/>
      <c r="I64" s="49"/>
      <c r="J64" s="49"/>
    </row>
    <row r="65" spans="1:10" ht="16.149999999999999" customHeight="1" x14ac:dyDescent="0.25">
      <c r="A65" s="50" t="s">
        <v>82</v>
      </c>
      <c r="B65" s="51"/>
      <c r="C65" s="51"/>
      <c r="D65" s="51"/>
      <c r="E65" s="51"/>
      <c r="F65" s="51"/>
      <c r="G65" s="51"/>
      <c r="H65" s="51"/>
      <c r="I65" s="51"/>
      <c r="J65" s="52"/>
    </row>
    <row r="66" spans="1:10" ht="16.149999999999999" customHeight="1" x14ac:dyDescent="0.25">
      <c r="A66" s="99"/>
      <c r="B66" s="100"/>
      <c r="C66" s="100"/>
      <c r="D66" s="100"/>
      <c r="E66" s="100"/>
      <c r="F66" s="100"/>
      <c r="G66" s="100"/>
      <c r="H66" s="100"/>
      <c r="I66" s="100"/>
      <c r="J66" s="101"/>
    </row>
    <row r="67" spans="1:10" ht="16.149999999999999" customHeight="1" x14ac:dyDescent="0.25">
      <c r="A67" s="102"/>
      <c r="B67" s="103"/>
      <c r="C67" s="103"/>
      <c r="D67" s="103"/>
      <c r="E67" s="103"/>
      <c r="F67" s="103"/>
      <c r="G67" s="103"/>
      <c r="H67" s="103"/>
      <c r="I67" s="103"/>
      <c r="J67" s="104"/>
    </row>
    <row r="68" spans="1:10" ht="16.149999999999999" customHeight="1" x14ac:dyDescent="0.25">
      <c r="A68" s="102"/>
      <c r="B68" s="103"/>
      <c r="C68" s="103"/>
      <c r="D68" s="103"/>
      <c r="E68" s="103"/>
      <c r="F68" s="103"/>
      <c r="G68" s="103"/>
      <c r="H68" s="103"/>
      <c r="I68" s="103"/>
      <c r="J68" s="104"/>
    </row>
    <row r="69" spans="1:10" ht="16.149999999999999" customHeight="1" x14ac:dyDescent="0.25">
      <c r="A69" s="102"/>
      <c r="B69" s="103"/>
      <c r="C69" s="103"/>
      <c r="D69" s="103"/>
      <c r="E69" s="103"/>
      <c r="F69" s="103"/>
      <c r="G69" s="103"/>
      <c r="H69" s="103"/>
      <c r="I69" s="103"/>
      <c r="J69" s="104"/>
    </row>
    <row r="70" spans="1:10" ht="16.149999999999999" customHeight="1" x14ac:dyDescent="0.25">
      <c r="A70" s="102"/>
      <c r="B70" s="103"/>
      <c r="C70" s="103"/>
      <c r="D70" s="103"/>
      <c r="E70" s="103"/>
      <c r="F70" s="103"/>
      <c r="G70" s="103"/>
      <c r="H70" s="103"/>
      <c r="I70" s="103"/>
      <c r="J70" s="104"/>
    </row>
    <row r="71" spans="1:10" ht="16.149999999999999" customHeight="1" x14ac:dyDescent="0.25">
      <c r="A71" s="102"/>
      <c r="B71" s="103"/>
      <c r="C71" s="103"/>
      <c r="D71" s="103"/>
      <c r="E71" s="103"/>
      <c r="F71" s="103"/>
      <c r="G71" s="103"/>
      <c r="H71" s="103"/>
      <c r="I71" s="103"/>
      <c r="J71" s="104"/>
    </row>
    <row r="72" spans="1:10" ht="16.149999999999999" customHeight="1" x14ac:dyDescent="0.25">
      <c r="A72" s="102"/>
      <c r="B72" s="103"/>
      <c r="C72" s="103"/>
      <c r="D72" s="103"/>
      <c r="E72" s="103"/>
      <c r="F72" s="103"/>
      <c r="G72" s="103"/>
      <c r="H72" s="103"/>
      <c r="I72" s="103"/>
      <c r="J72" s="104"/>
    </row>
    <row r="73" spans="1:10" ht="16.149999999999999" customHeight="1" x14ac:dyDescent="0.25">
      <c r="A73" s="102"/>
      <c r="B73" s="103"/>
      <c r="C73" s="103"/>
      <c r="D73" s="103"/>
      <c r="E73" s="103"/>
      <c r="F73" s="103"/>
      <c r="G73" s="103"/>
      <c r="H73" s="103"/>
      <c r="I73" s="103"/>
      <c r="J73" s="104"/>
    </row>
    <row r="74" spans="1:10" ht="16.149999999999999" customHeight="1" x14ac:dyDescent="0.25">
      <c r="A74" s="102"/>
      <c r="B74" s="103"/>
      <c r="C74" s="103"/>
      <c r="D74" s="103"/>
      <c r="E74" s="103"/>
      <c r="F74" s="103"/>
      <c r="G74" s="103"/>
      <c r="H74" s="103"/>
      <c r="I74" s="103"/>
      <c r="J74" s="104"/>
    </row>
    <row r="75" spans="1:10" ht="16.149999999999999" customHeight="1" x14ac:dyDescent="0.25">
      <c r="A75" s="102"/>
      <c r="B75" s="103"/>
      <c r="C75" s="103"/>
      <c r="D75" s="103"/>
      <c r="E75" s="103"/>
      <c r="F75" s="103"/>
      <c r="G75" s="103"/>
      <c r="H75" s="103"/>
      <c r="I75" s="103"/>
      <c r="J75" s="104"/>
    </row>
    <row r="76" spans="1:10" ht="16.149999999999999" customHeight="1" x14ac:dyDescent="0.25">
      <c r="A76" s="102"/>
      <c r="B76" s="103"/>
      <c r="C76" s="103"/>
      <c r="D76" s="103"/>
      <c r="E76" s="103"/>
      <c r="F76" s="103"/>
      <c r="G76" s="103"/>
      <c r="H76" s="103"/>
      <c r="I76" s="103"/>
      <c r="J76" s="104"/>
    </row>
    <row r="77" spans="1:10" ht="26.45" customHeight="1" x14ac:dyDescent="0.25">
      <c r="A77" s="102"/>
      <c r="B77" s="103"/>
      <c r="C77" s="103"/>
      <c r="D77" s="103"/>
      <c r="E77" s="103"/>
      <c r="F77" s="103"/>
      <c r="G77" s="103"/>
      <c r="H77" s="103"/>
      <c r="I77" s="103"/>
      <c r="J77" s="104"/>
    </row>
    <row r="78" spans="1:10" ht="16.149999999999999" customHeight="1" x14ac:dyDescent="0.25">
      <c r="A78" s="50" t="s">
        <v>83</v>
      </c>
      <c r="B78" s="51"/>
      <c r="C78" s="51"/>
      <c r="D78" s="51"/>
      <c r="E78" s="51"/>
      <c r="F78" s="51"/>
      <c r="G78" s="51"/>
      <c r="H78" s="51"/>
      <c r="I78" s="51"/>
      <c r="J78" s="52"/>
    </row>
    <row r="79" spans="1:10" ht="16.149999999999999" customHeight="1" x14ac:dyDescent="0.25">
      <c r="A79" s="54" t="s">
        <v>84</v>
      </c>
      <c r="B79" s="54"/>
      <c r="C79" s="54" t="s">
        <v>85</v>
      </c>
      <c r="D79" s="54"/>
      <c r="E79" s="54" t="s">
        <v>86</v>
      </c>
      <c r="F79" s="54"/>
      <c r="G79" s="54" t="s">
        <v>87</v>
      </c>
      <c r="H79" s="54"/>
      <c r="I79" s="64" t="s">
        <v>88</v>
      </c>
      <c r="J79" s="65"/>
    </row>
    <row r="80" spans="1:10" ht="16.149999999999999" customHeight="1" x14ac:dyDescent="0.25">
      <c r="A80" s="106" t="s">
        <v>89</v>
      </c>
      <c r="B80" s="106"/>
      <c r="C80" s="61" t="s">
        <v>90</v>
      </c>
      <c r="D80" s="61"/>
      <c r="E80" s="106">
        <v>2022</v>
      </c>
      <c r="F80" s="106"/>
      <c r="G80" s="61" t="s">
        <v>91</v>
      </c>
      <c r="H80" s="61"/>
      <c r="I80" s="107">
        <v>107000</v>
      </c>
      <c r="J80" s="108"/>
    </row>
    <row r="81" spans="1:10" ht="16.149999999999999" customHeight="1" x14ac:dyDescent="0.25">
      <c r="A81" s="106" t="s">
        <v>92</v>
      </c>
      <c r="B81" s="106"/>
      <c r="C81" s="61" t="s">
        <v>93</v>
      </c>
      <c r="D81" s="61"/>
      <c r="E81" s="106">
        <v>2022</v>
      </c>
      <c r="F81" s="106"/>
      <c r="G81" s="61" t="s">
        <v>94</v>
      </c>
      <c r="H81" s="61"/>
      <c r="I81" s="107">
        <v>21000</v>
      </c>
      <c r="J81" s="108"/>
    </row>
    <row r="82" spans="1:10" ht="16.149999999999999" customHeight="1" x14ac:dyDescent="0.25">
      <c r="A82" s="106" t="s">
        <v>95</v>
      </c>
      <c r="B82" s="106"/>
      <c r="C82" s="61" t="s">
        <v>96</v>
      </c>
      <c r="D82" s="61"/>
      <c r="E82" s="106">
        <v>2023</v>
      </c>
      <c r="F82" s="106"/>
      <c r="G82" s="106" t="s">
        <v>97</v>
      </c>
      <c r="H82" s="106"/>
      <c r="I82" s="107">
        <v>32375</v>
      </c>
      <c r="J82" s="108"/>
    </row>
    <row r="83" spans="1:10" ht="16.149999999999999" customHeight="1" x14ac:dyDescent="0.25">
      <c r="A83" s="106" t="s">
        <v>98</v>
      </c>
      <c r="B83" s="106"/>
      <c r="C83" s="61" t="s">
        <v>99</v>
      </c>
      <c r="D83" s="61"/>
      <c r="E83" s="106">
        <v>2020</v>
      </c>
      <c r="F83" s="106"/>
      <c r="G83" s="61" t="s">
        <v>100</v>
      </c>
      <c r="H83" s="61"/>
      <c r="I83" s="107">
        <v>15000</v>
      </c>
      <c r="J83" s="108"/>
    </row>
    <row r="84" spans="1:10" ht="16.149999999999999" customHeight="1" x14ac:dyDescent="0.25">
      <c r="A84" s="37"/>
      <c r="B84" s="38"/>
      <c r="C84" s="39"/>
      <c r="D84" s="39"/>
      <c r="E84" s="39"/>
      <c r="F84" s="39"/>
      <c r="G84" s="109" t="s">
        <v>101</v>
      </c>
      <c r="H84" s="109"/>
      <c r="I84" s="110">
        <f>I80+I81+I82+I83</f>
        <v>175375</v>
      </c>
      <c r="J84" s="110"/>
    </row>
    <row r="85" spans="1:10" ht="16.149999999999999" customHeight="1" x14ac:dyDescent="0.25">
      <c r="A85" s="37"/>
      <c r="B85" s="38"/>
      <c r="C85" s="39"/>
      <c r="D85" s="39"/>
      <c r="E85" s="39"/>
      <c r="F85" s="39"/>
      <c r="G85" s="38"/>
      <c r="H85" s="38"/>
      <c r="I85" s="38"/>
      <c r="J85" s="40"/>
    </row>
    <row r="86" spans="1:10" ht="18.600000000000001" customHeight="1" x14ac:dyDescent="0.25">
      <c r="A86" s="102"/>
      <c r="B86" s="103"/>
      <c r="C86" s="103"/>
      <c r="D86" s="103"/>
      <c r="E86" s="103"/>
      <c r="F86" s="103"/>
      <c r="G86" s="103"/>
      <c r="H86" s="103"/>
      <c r="I86" s="103"/>
      <c r="J86" s="104"/>
    </row>
    <row r="87" spans="1:10" ht="19.899999999999999" customHeight="1" x14ac:dyDescent="0.25">
      <c r="A87" s="89"/>
      <c r="B87" s="90"/>
      <c r="C87" s="90"/>
      <c r="D87" s="90"/>
      <c r="E87" s="90"/>
      <c r="F87" s="90"/>
      <c r="G87" s="90"/>
      <c r="H87" s="90"/>
      <c r="I87" s="90"/>
      <c r="J87" s="91"/>
    </row>
    <row r="88" spans="1:10" ht="16.899999999999999" customHeight="1" x14ac:dyDescent="0.25">
      <c r="A88" s="89"/>
      <c r="B88" s="90"/>
      <c r="C88" s="90"/>
      <c r="D88" s="90"/>
      <c r="E88" s="90"/>
      <c r="F88" s="90"/>
      <c r="G88" s="90"/>
      <c r="H88" s="90"/>
      <c r="I88" s="90"/>
      <c r="J88" s="91"/>
    </row>
    <row r="89" spans="1:10" ht="15.6" customHeight="1" x14ac:dyDescent="0.25">
      <c r="A89" s="89"/>
      <c r="B89" s="90"/>
      <c r="C89" s="90"/>
      <c r="D89" s="90"/>
      <c r="E89" s="90"/>
      <c r="F89" s="90"/>
      <c r="G89" s="90"/>
      <c r="H89" s="90"/>
      <c r="I89" s="90"/>
      <c r="J89" s="91"/>
    </row>
    <row r="90" spans="1:10" ht="19.149999999999999" customHeight="1" x14ac:dyDescent="0.25">
      <c r="A90" s="96"/>
      <c r="B90" s="97"/>
      <c r="C90" s="97"/>
      <c r="D90" s="97"/>
      <c r="E90" s="97"/>
      <c r="F90" s="97"/>
      <c r="G90" s="98"/>
      <c r="H90" s="98"/>
      <c r="I90" s="98"/>
      <c r="J90" s="98"/>
    </row>
    <row r="91" spans="1:10" ht="13.15" customHeight="1" x14ac:dyDescent="0.25">
      <c r="A91" s="89"/>
      <c r="B91" s="90"/>
      <c r="C91" s="90"/>
      <c r="D91" s="90"/>
      <c r="E91" s="90"/>
      <c r="F91" s="6"/>
      <c r="G91" s="6"/>
      <c r="H91" s="90"/>
      <c r="I91" s="90"/>
      <c r="J91" s="91"/>
    </row>
    <row r="92" spans="1:10" ht="13.15" customHeight="1" x14ac:dyDescent="0.25">
      <c r="A92" s="89"/>
      <c r="B92" s="90"/>
      <c r="C92" s="90"/>
      <c r="D92" s="90"/>
      <c r="E92" s="90"/>
      <c r="F92" s="6"/>
      <c r="G92" s="6"/>
      <c r="H92" s="90"/>
      <c r="I92" s="90"/>
      <c r="J92" s="91"/>
    </row>
    <row r="93" spans="1:10" ht="13.15" customHeight="1" x14ac:dyDescent="0.25">
      <c r="A93" s="89"/>
      <c r="B93" s="90"/>
      <c r="C93" s="90"/>
      <c r="D93" s="90"/>
      <c r="E93" s="90"/>
      <c r="F93" s="6"/>
      <c r="G93" s="6"/>
      <c r="H93" s="15"/>
      <c r="I93" s="94"/>
      <c r="J93" s="95"/>
    </row>
    <row r="94" spans="1:10" ht="18" customHeight="1" x14ac:dyDescent="0.25">
      <c r="A94" s="7"/>
      <c r="B94" s="8"/>
      <c r="C94" s="8"/>
      <c r="D94" s="8"/>
      <c r="E94" s="8"/>
      <c r="F94" s="8"/>
      <c r="G94" s="8"/>
      <c r="H94" s="8"/>
      <c r="I94" s="8"/>
      <c r="J94" s="9"/>
    </row>
  </sheetData>
  <mergeCells count="224">
    <mergeCell ref="A32:G32"/>
    <mergeCell ref="A26:G26"/>
    <mergeCell ref="I80:J80"/>
    <mergeCell ref="A81:B81"/>
    <mergeCell ref="C81:D81"/>
    <mergeCell ref="E81:F81"/>
    <mergeCell ref="G81:H81"/>
    <mergeCell ref="I81:J81"/>
    <mergeCell ref="G84:H84"/>
    <mergeCell ref="I84:J84"/>
    <mergeCell ref="A86:J86"/>
    <mergeCell ref="A82:B82"/>
    <mergeCell ref="C82:D82"/>
    <mergeCell ref="E82:F82"/>
    <mergeCell ref="G82:H82"/>
    <mergeCell ref="I82:J82"/>
    <mergeCell ref="A83:B83"/>
    <mergeCell ref="C83:D83"/>
    <mergeCell ref="E83:F83"/>
    <mergeCell ref="G83:H83"/>
    <mergeCell ref="I83:J83"/>
    <mergeCell ref="E64:F64"/>
    <mergeCell ref="A59:B59"/>
    <mergeCell ref="C59:D59"/>
    <mergeCell ref="E59:F59"/>
    <mergeCell ref="A60:B60"/>
    <mergeCell ref="A80:B80"/>
    <mergeCell ref="C80:D80"/>
    <mergeCell ref="E80:F80"/>
    <mergeCell ref="G80:H80"/>
    <mergeCell ref="A92:E92"/>
    <mergeCell ref="A93:E93"/>
    <mergeCell ref="H91:J91"/>
    <mergeCell ref="H92:J92"/>
    <mergeCell ref="I93:J93"/>
    <mergeCell ref="A90:F90"/>
    <mergeCell ref="G90:J90"/>
    <mergeCell ref="A91:E91"/>
    <mergeCell ref="A56:B56"/>
    <mergeCell ref="C56:D56"/>
    <mergeCell ref="E56:F56"/>
    <mergeCell ref="A57:B57"/>
    <mergeCell ref="C57:D57"/>
    <mergeCell ref="A65:J65"/>
    <mergeCell ref="A66:J77"/>
    <mergeCell ref="A78:J78"/>
    <mergeCell ref="A79:B79"/>
    <mergeCell ref="C79:D79"/>
    <mergeCell ref="E79:F79"/>
    <mergeCell ref="G79:H79"/>
    <mergeCell ref="I79:J79"/>
    <mergeCell ref="E62:F62"/>
    <mergeCell ref="A63:B63"/>
    <mergeCell ref="C63:D63"/>
    <mergeCell ref="A53:B53"/>
    <mergeCell ref="C53:D53"/>
    <mergeCell ref="E53:F53"/>
    <mergeCell ref="G53:H53"/>
    <mergeCell ref="A54:J54"/>
    <mergeCell ref="A87:J89"/>
    <mergeCell ref="E57:F57"/>
    <mergeCell ref="A58:B58"/>
    <mergeCell ref="C58:D58"/>
    <mergeCell ref="E58:F58"/>
    <mergeCell ref="A55:B55"/>
    <mergeCell ref="C55:D55"/>
    <mergeCell ref="E55:F55"/>
    <mergeCell ref="G55:J64"/>
    <mergeCell ref="A62:B62"/>
    <mergeCell ref="C62:D62"/>
    <mergeCell ref="C60:D60"/>
    <mergeCell ref="E60:F60"/>
    <mergeCell ref="A61:B61"/>
    <mergeCell ref="C61:D61"/>
    <mergeCell ref="E61:F61"/>
    <mergeCell ref="E63:F63"/>
    <mergeCell ref="A64:B64"/>
    <mergeCell ref="C64:D64"/>
    <mergeCell ref="A29:B29"/>
    <mergeCell ref="C29:D29"/>
    <mergeCell ref="I28:J28"/>
    <mergeCell ref="C30:D30"/>
    <mergeCell ref="A28:B28"/>
    <mergeCell ref="C28:D28"/>
    <mergeCell ref="I29:J29"/>
    <mergeCell ref="I30:J30"/>
    <mergeCell ref="A30:B30"/>
    <mergeCell ref="A9:B9"/>
    <mergeCell ref="C9:E9"/>
    <mergeCell ref="F9:G9"/>
    <mergeCell ref="H9:J9"/>
    <mergeCell ref="A10:B10"/>
    <mergeCell ref="C10:E10"/>
    <mergeCell ref="A11:B11"/>
    <mergeCell ref="C11:E11"/>
    <mergeCell ref="F10:G10"/>
    <mergeCell ref="H10:J10"/>
    <mergeCell ref="F11:G11"/>
    <mergeCell ref="H11:J11"/>
    <mergeCell ref="A1:J1"/>
    <mergeCell ref="A3:B3"/>
    <mergeCell ref="A2:J2"/>
    <mergeCell ref="C3:E3"/>
    <mergeCell ref="C4:E4"/>
    <mergeCell ref="C5:E5"/>
    <mergeCell ref="A7:J7"/>
    <mergeCell ref="A8:B8"/>
    <mergeCell ref="C8:E8"/>
    <mergeCell ref="F8:G8"/>
    <mergeCell ref="H8:J8"/>
    <mergeCell ref="F3:G3"/>
    <mergeCell ref="H3:J3"/>
    <mergeCell ref="F4:G4"/>
    <mergeCell ref="F5:G5"/>
    <mergeCell ref="H4:J4"/>
    <mergeCell ref="H5:J5"/>
    <mergeCell ref="A6:J6"/>
    <mergeCell ref="A5:B5"/>
    <mergeCell ref="A4:B4"/>
    <mergeCell ref="A47:B47"/>
    <mergeCell ref="C47:D47"/>
    <mergeCell ref="A48:B48"/>
    <mergeCell ref="C48:D48"/>
    <mergeCell ref="G51:I51"/>
    <mergeCell ref="A50:J50"/>
    <mergeCell ref="H49:I49"/>
    <mergeCell ref="A42:B42"/>
    <mergeCell ref="C42:D42"/>
    <mergeCell ref="E42:F42"/>
    <mergeCell ref="G42:H42"/>
    <mergeCell ref="A45:B45"/>
    <mergeCell ref="C45:D45"/>
    <mergeCell ref="E45:F45"/>
    <mergeCell ref="G45:H45"/>
    <mergeCell ref="A46:J46"/>
    <mergeCell ref="A23:B23"/>
    <mergeCell ref="C23:E23"/>
    <mergeCell ref="F23:G23"/>
    <mergeCell ref="H23:J23"/>
    <mergeCell ref="A24:B24"/>
    <mergeCell ref="C24:E24"/>
    <mergeCell ref="F24:G24"/>
    <mergeCell ref="H24:J24"/>
    <mergeCell ref="A19:J19"/>
    <mergeCell ref="A20:J20"/>
    <mergeCell ref="A21:B21"/>
    <mergeCell ref="C21:E21"/>
    <mergeCell ref="F21:G21"/>
    <mergeCell ref="H21:J21"/>
    <mergeCell ref="A22:B22"/>
    <mergeCell ref="C22:E22"/>
    <mergeCell ref="F22:G22"/>
    <mergeCell ref="H22:J22"/>
    <mergeCell ref="A12:B12"/>
    <mergeCell ref="C12:E12"/>
    <mergeCell ref="F12:G12"/>
    <mergeCell ref="H12:J12"/>
    <mergeCell ref="A14:B14"/>
    <mergeCell ref="C14:E14"/>
    <mergeCell ref="F14:G14"/>
    <mergeCell ref="H14:J14"/>
    <mergeCell ref="A15:B15"/>
    <mergeCell ref="C15:E15"/>
    <mergeCell ref="F15:G15"/>
    <mergeCell ref="H15:J15"/>
    <mergeCell ref="A16:B16"/>
    <mergeCell ref="C16:E16"/>
    <mergeCell ref="F16:G16"/>
    <mergeCell ref="H16:J16"/>
    <mergeCell ref="A17:B17"/>
    <mergeCell ref="C17:E17"/>
    <mergeCell ref="F17:G17"/>
    <mergeCell ref="H17:J17"/>
    <mergeCell ref="A18:B18"/>
    <mergeCell ref="C18:E18"/>
    <mergeCell ref="F18:G18"/>
    <mergeCell ref="H18:J18"/>
    <mergeCell ref="A25:B25"/>
    <mergeCell ref="C25:E25"/>
    <mergeCell ref="I25:J25"/>
    <mergeCell ref="A31:B31"/>
    <mergeCell ref="C31:D31"/>
    <mergeCell ref="F31:G31"/>
    <mergeCell ref="I31:J31"/>
    <mergeCell ref="A36:B36"/>
    <mergeCell ref="C36:D36"/>
    <mergeCell ref="E36:F36"/>
    <mergeCell ref="G36:H36"/>
    <mergeCell ref="F30:G30"/>
    <mergeCell ref="A33:J33"/>
    <mergeCell ref="A34:B34"/>
    <mergeCell ref="C34:D34"/>
    <mergeCell ref="E34:F34"/>
    <mergeCell ref="G34:H34"/>
    <mergeCell ref="A35:B35"/>
    <mergeCell ref="C35:D35"/>
    <mergeCell ref="E35:F35"/>
    <mergeCell ref="G35:H35"/>
    <mergeCell ref="F28:G28"/>
    <mergeCell ref="F29:G29"/>
    <mergeCell ref="A27:J27"/>
    <mergeCell ref="H37:I37"/>
    <mergeCell ref="A37:G37"/>
    <mergeCell ref="A43:B43"/>
    <mergeCell ref="C43:D43"/>
    <mergeCell ref="E43:F43"/>
    <mergeCell ref="G43:H43"/>
    <mergeCell ref="A44:B44"/>
    <mergeCell ref="C44:D44"/>
    <mergeCell ref="E44:F44"/>
    <mergeCell ref="G44:H44"/>
    <mergeCell ref="A38:B38"/>
    <mergeCell ref="C38:D38"/>
    <mergeCell ref="E38:F38"/>
    <mergeCell ref="G38:H38"/>
    <mergeCell ref="A39:J39"/>
    <mergeCell ref="A40:B40"/>
    <mergeCell ref="C40:D40"/>
    <mergeCell ref="E40:F40"/>
    <mergeCell ref="G40:H40"/>
    <mergeCell ref="A41:B41"/>
    <mergeCell ref="C41:D41"/>
    <mergeCell ref="E41:F41"/>
    <mergeCell ref="G41:H41"/>
  </mergeCells>
  <dataValidations count="2">
    <dataValidation type="list" allowBlank="1" showInputMessage="1" showErrorMessage="1" sqref="C5:E5" xr:uid="{98D0BD88-8ACC-4ABB-8ACE-742F16D54FD6}">
      <formula1>"GEOVANE ALVES DA SILVA ARAUJO,LUIZ OTAVIO ANDRADE RABELO,GUSTAVO FERNANDES DE MELO"</formula1>
    </dataValidation>
    <dataValidation type="list" allowBlank="1" showInputMessage="1" showErrorMessage="1" sqref="H5:J5" xr:uid="{9568C6EC-7575-43E3-92DD-A8D00DC3927F}">
      <formula1>"14351710632,125208/D,13148015622"</formula1>
    </dataValidation>
  </dataValidations>
  <pageMargins left="0.25" right="0.25" top="0.75" bottom="0.75" header="0.3" footer="0.3"/>
  <pageSetup paperSize="11" scale="41" fitToHeight="0" orientation="portrait" r:id="rId1"/>
  <rowBreaks count="1" manualBreakCount="1">
    <brk id="64" max="9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DED88B-27DA-4855-96FE-873EF30439B0}">
  <dimension ref="A1"/>
  <sheetViews>
    <sheetView workbookViewId="0"/>
  </sheetViews>
  <sheetFormatPr defaultRowHeight="15" x14ac:dyDescent="0.25"/>
  <sheetData/>
  <pageMargins left="0.511811024" right="0.511811024" top="0.78740157499999996" bottom="0.78740157499999996" header="0.31496062000000002" footer="0.3149606200000000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40CA30ECE9407F4CA0A360E4F2AEF0DE" ma:contentTypeVersion="12" ma:contentTypeDescription="Crie um novo documento." ma:contentTypeScope="" ma:versionID="75c68e52af26078c4ff016a1b4ba9d9a">
  <xsd:schema xmlns:xsd="http://www.w3.org/2001/XMLSchema" xmlns:xs="http://www.w3.org/2001/XMLSchema" xmlns:p="http://schemas.microsoft.com/office/2006/metadata/properties" xmlns:ns2="e5c89023-b423-43ba-a18c-3f17e48ff221" xmlns:ns3="193ea7bb-7239-46eb-9daf-96d3f0c54074" targetNamespace="http://schemas.microsoft.com/office/2006/metadata/properties" ma:root="true" ma:fieldsID="537153d015295fadc94f804da37a3cd9" ns2:_="" ns3:_="">
    <xsd:import namespace="e5c89023-b423-43ba-a18c-3f17e48ff221"/>
    <xsd:import namespace="193ea7bb-7239-46eb-9daf-96d3f0c54074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2:MediaServiceDateTaken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5c89023-b423-43ba-a18c-3f17e48ff22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DateTaken" ma:index="12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lcf76f155ced4ddcb4097134ff3c332f" ma:index="14" nillable="true" ma:taxonomy="true" ma:internalName="lcf76f155ced4ddcb4097134ff3c332f" ma:taxonomyFieldName="MediaServiceImageTags" ma:displayName="Marcações de imagem" ma:readOnly="false" ma:fieldId="{5cf76f15-5ced-4ddc-b409-7134ff3c332f}" ma:taxonomyMulti="true" ma:sspId="ce7fa5f9-00c4-4d3e-87cf-43bcfe285de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19" nillable="true" ma:displayName="MediaLengthInSeconds" ma:hidden="true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93ea7bb-7239-46eb-9daf-96d3f0c54074" elementFormDefault="qualified">
    <xsd:import namespace="http://schemas.microsoft.com/office/2006/documentManagement/types"/>
    <xsd:import namespace="http://schemas.microsoft.com/office/infopath/2007/PartnerControls"/>
    <xsd:element name="TaxCatchAll" ma:index="15" nillable="true" ma:displayName="Taxonomy Catch All Column" ma:hidden="true" ma:list="{0af17dc8-0259-479d-91ff-548e16aa088a}" ma:internalName="TaxCatchAll" ma:showField="CatchAllData" ma:web="193ea7bb-7239-46eb-9daf-96d3f0c54074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e5c89023-b423-43ba-a18c-3f17e48ff221">
      <Terms xmlns="http://schemas.microsoft.com/office/infopath/2007/PartnerControls"/>
    </lcf76f155ced4ddcb4097134ff3c332f>
    <TaxCatchAll xmlns="193ea7bb-7239-46eb-9daf-96d3f0c54074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5788A36B-EA0D-4493-A4BB-A465F4F7403D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5c89023-b423-43ba-a18c-3f17e48ff221"/>
    <ds:schemaRef ds:uri="193ea7bb-7239-46eb-9daf-96d3f0c54074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1E8767E5-EFF5-439B-9550-22DDFFF60475}">
  <ds:schemaRefs>
    <ds:schemaRef ds:uri="http://schemas.microsoft.com/office/2006/metadata/properties"/>
    <ds:schemaRef ds:uri="http://schemas.microsoft.com/office/infopath/2007/PartnerControls"/>
    <ds:schemaRef ds:uri="e5c89023-b423-43ba-a18c-3f17e48ff221"/>
    <ds:schemaRef ds:uri="193ea7bb-7239-46eb-9daf-96d3f0c54074"/>
  </ds:schemaRefs>
</ds:datastoreItem>
</file>

<file path=customXml/itemProps3.xml><?xml version="1.0" encoding="utf-8"?>
<ds:datastoreItem xmlns:ds="http://schemas.openxmlformats.org/officeDocument/2006/customXml" ds:itemID="{2C79CD8F-840C-418A-B578-C17BFCB8FAB8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2</vt:i4>
      </vt:variant>
      <vt:variant>
        <vt:lpstr>Intervalos Nomeados</vt:lpstr>
      </vt:variant>
      <vt:variant>
        <vt:i4>1</vt:i4>
      </vt:variant>
    </vt:vector>
  </HeadingPairs>
  <TitlesOfParts>
    <vt:vector size="3" baseType="lpstr">
      <vt:lpstr>Planilha1</vt:lpstr>
      <vt:lpstr>Planilha2</vt:lpstr>
      <vt:lpstr>Planilha1!Area_de_impressao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3122 - Geovane Alves da Silva Araujo</dc:creator>
  <cp:keywords/>
  <dc:description/>
  <cp:lastModifiedBy>3122 - Inacio Antero de Lima Souza</cp:lastModifiedBy>
  <cp:revision/>
  <dcterms:created xsi:type="dcterms:W3CDTF">2024-08-07T19:10:17Z</dcterms:created>
  <dcterms:modified xsi:type="dcterms:W3CDTF">2025-12-26T19:22:18Z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44b72c9-df86-4ad9-b13e-6f826ef494bf_Enabled">
    <vt:lpwstr>true</vt:lpwstr>
  </property>
  <property fmtid="{D5CDD505-2E9C-101B-9397-08002B2CF9AE}" pid="3" name="MSIP_Label_444b72c9-df86-4ad9-b13e-6f826ef494bf_SetDate">
    <vt:lpwstr>2024-08-07T20:06:20Z</vt:lpwstr>
  </property>
  <property fmtid="{D5CDD505-2E9C-101B-9397-08002B2CF9AE}" pid="4" name="MSIP_Label_444b72c9-df86-4ad9-b13e-6f826ef494bf_Method">
    <vt:lpwstr>Privileged</vt:lpwstr>
  </property>
  <property fmtid="{D5CDD505-2E9C-101B-9397-08002B2CF9AE}" pid="5" name="MSIP_Label_444b72c9-df86-4ad9-b13e-6f826ef494bf_Name">
    <vt:lpwstr>PÚBLICA</vt:lpwstr>
  </property>
  <property fmtid="{D5CDD505-2E9C-101B-9397-08002B2CF9AE}" pid="6" name="MSIP_Label_444b72c9-df86-4ad9-b13e-6f826ef494bf_SiteId">
    <vt:lpwstr>28b886f2-1894-4dda-9cf2-066ad2e94c2c</vt:lpwstr>
  </property>
  <property fmtid="{D5CDD505-2E9C-101B-9397-08002B2CF9AE}" pid="7" name="MSIP_Label_444b72c9-df86-4ad9-b13e-6f826ef494bf_ActionId">
    <vt:lpwstr>8e4e0026-ba91-426a-af32-c95220803ebd</vt:lpwstr>
  </property>
  <property fmtid="{D5CDD505-2E9C-101B-9397-08002B2CF9AE}" pid="8" name="MSIP_Label_444b72c9-df86-4ad9-b13e-6f826ef494bf_ContentBits">
    <vt:lpwstr>0</vt:lpwstr>
  </property>
  <property fmtid="{D5CDD505-2E9C-101B-9397-08002B2CF9AE}" pid="9" name="ContentTypeId">
    <vt:lpwstr>0x01010040CA30ECE9407F4CA0A360E4F2AEF0DE</vt:lpwstr>
  </property>
  <property fmtid="{D5CDD505-2E9C-101B-9397-08002B2CF9AE}" pid="10" name="MediaServiceImageTags">
    <vt:lpwstr/>
  </property>
</Properties>
</file>